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495" yWindow="330" windowWidth="20115" windowHeight="7230" tabRatio="929" firstSheet="7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JUZG COLEGIADO" sheetId="26" r:id="rId13"/>
    <sheet name="CRUCEROS MAY  INCIDENCIA" sheetId="20" r:id="rId14"/>
  </sheets>
  <definedNames>
    <definedName name="_xlnm.Print_Area" localSheetId="13">'CRUCEROS MAY  INCIDENCIA'!$A$1:$C$42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B29" i="8" l="1"/>
  <c r="E29" i="14"/>
  <c r="C29" i="14"/>
  <c r="H18" i="26" l="1"/>
  <c r="C30" i="9" l="1"/>
  <c r="D29" i="14" l="1"/>
  <c r="C41" i="2"/>
  <c r="C19" i="1" l="1"/>
  <c r="F31" i="14" l="1"/>
  <c r="B17" i="8" l="1"/>
  <c r="C17" i="6"/>
  <c r="C19" i="5"/>
  <c r="C19" i="3"/>
  <c r="C22" i="2"/>
  <c r="C16" i="9" l="1"/>
  <c r="J12" i="32" l="1"/>
  <c r="J14" i="32"/>
  <c r="J16" i="32"/>
  <c r="J10" i="32"/>
  <c r="I17" i="32"/>
  <c r="D17" i="32" l="1"/>
  <c r="E17" i="32"/>
  <c r="F17" i="32"/>
  <c r="G17" i="32"/>
  <c r="H17" i="32"/>
  <c r="C17" i="32"/>
  <c r="J17" i="32" l="1"/>
  <c r="D19" i="3"/>
  <c r="F32" i="14" l="1"/>
  <c r="F33" i="14"/>
  <c r="F34" i="14"/>
  <c r="C18" i="26" l="1"/>
  <c r="C17" i="8" l="1"/>
  <c r="D17" i="6" l="1"/>
  <c r="D19" i="5"/>
  <c r="D22" i="2"/>
  <c r="D19" i="1"/>
  <c r="C63" i="18"/>
  <c r="C37" i="18"/>
  <c r="C33" i="15"/>
  <c r="C42" i="15"/>
  <c r="F38" i="14"/>
  <c r="E36" i="14"/>
  <c r="E39" i="14" s="1"/>
  <c r="D36" i="14"/>
  <c r="C36" i="14"/>
  <c r="B36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<sst xmlns="http://schemas.openxmlformats.org/spreadsheetml/2006/main" count="281" uniqueCount="191">
  <si>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</si>
  <si>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</si>
  <si>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</si>
  <si>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</si>
  <si>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</si>
  <si>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</si>
  <si>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</si>
  <si>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</si>
  <si>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</si>
  <si>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</si>
  <si>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</si>
  <si>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</si>
  <si>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</si>
  <si>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</si>
  <si>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</si>
  <si>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</si>
  <si>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</si>
  <si>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</si>
  <si>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</si>
  <si>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</si>
  <si>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</si>
  <si>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</si>
  <si>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</si>
  <si>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INCONFORMIDAD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</si>
  <si>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</si>
  <si>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</si>
  <si>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</si>
  <si>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</si>
  <si>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</si>
  <si>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</si>
  <si>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</si>
  <si>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</si>
  <si>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</si>
  <si>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</si>
  <si>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</si>
  <si>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</si>
  <si>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</si>
  <si>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</si>
  <si>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</si>
  <si>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</si>
  <si>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</si>
  <si>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</si>
  <si>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</si>
  <si>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</si>
  <si>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</si>
  <si>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</si>
  <si>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</si>
  <si>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</si>
  <si>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</si>
  <si>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</si>
  <si>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</si>
  <si>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</si>
  <si>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</si>
  <si>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</si>
  <si>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</si>
  <si>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</si>
  <si>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</si>
  <si>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</si>
  <si>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</si>
  <si>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</si>
  <si>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</si>
  <si>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</si>
  <si>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</si>
  <si>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</si>
  <si>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</si>
  <si>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</si>
  <si>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</si>
  <si>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</si>
  <si>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</si>
  <si>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</si>
  <si>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</si>
  <si>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</si>
  <si>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</si>
  <si>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</si>
  <si>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</si>
  <si>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</si>
  <si>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</si>
  <si>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</si>
  <si>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</si>
  <si>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</si>
  <si>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</si>
  <si>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</si>
  <si>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</si>
  <si>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</si>
  <si>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</si>
  <si>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</si>
  <si>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</si>
  <si>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</si>
  <si>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</si>
  <si>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</si>
  <si>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</si>
  <si>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</si>
  <si>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</si>
  <si>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</si>
  <si>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</si>
  <si>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</si>
  <si>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</si>
  <si>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</si>
  <si>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</si>
  <si>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</si>
  <si>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</si>
  <si>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</si>
  <si>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</si>
  <si>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</si>
  <si>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</si>
  <si>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</si>
  <si>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APELACIÓN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</si>
  <si>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</si>
  <si>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</si>
  <si>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</si>
  <si>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</si>
  <si>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</si>
  <si>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</si>
  <si>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PROCEDIMIENTOS RECIBIDOS JUZGADO COLEGIADO</t>
  </si>
  <si>
    <t>PROCEDIMIENTOS CONCLUIDOS JUZGADO COLEGIADO</t>
  </si>
  <si>
    <t>DE 17 AÑOS</t>
  </si>
  <si>
    <t>MAYORES DE EDAD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</si>
  <si>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</si>
  <si>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</si>
  <si>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</si>
  <si>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</si>
  <si>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</si>
  <si>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</si>
  <si>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</si>
  <si>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</si>
  <si>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</si>
  <si>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</si>
  <si>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</si>
  <si>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</si>
  <si>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</si>
  <si>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</si>
  <si>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</si>
  <si>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</si>
  <si>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</si>
  <si>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</si>
  <si>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</si>
  <si>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</si>
  <si>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</si>
  <si>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</si>
  <si>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</si>
  <si>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</si>
  <si>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</si>
  <si>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</si>
  <si>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</si>
  <si>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</si>
  <si>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</si>
  <si>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 xml:space="preserve">EXHORTO </t>
  </si>
  <si>
    <t>SEPTIEMBRE</t>
  </si>
  <si>
    <t>S E P T I E M B R E</t>
  </si>
  <si>
    <t>ABRIR LA PUERTA</t>
  </si>
  <si>
    <t>SEMAFORO SIN FUNCIONAR</t>
  </si>
  <si>
    <t xml:space="preserve">  </t>
  </si>
  <si>
    <t xml:space="preserve">PROCEDIMIENTOS DEL JUZGADO COLEGIADO </t>
  </si>
  <si>
    <t>IBA SOBRE EL VEHÍCULO</t>
  </si>
  <si>
    <t>MOTOCICLETAS OFICIALES</t>
  </si>
  <si>
    <t>Gruas Silva</t>
  </si>
  <si>
    <t>Gruas Torreón</t>
  </si>
  <si>
    <t>Gruas Nugar</t>
  </si>
  <si>
    <t>SEPT / 2020</t>
  </si>
  <si>
    <t>SEPT/2020</t>
  </si>
  <si>
    <t>GRÚAS   2020</t>
  </si>
  <si>
    <t>COMPARATIVO ACCIDENTES VIALES  SEPTIEMBRE    2020 - 2021</t>
  </si>
  <si>
    <t>SEPT /2021</t>
  </si>
  <si>
    <t>COMPARATIVO DE CAUSAS DETERMINANTES  SEPTIEMBRE 2020 - 2021</t>
  </si>
  <si>
    <t xml:space="preserve"> EDAD   DE LOS CONDUCTORES QUE PARTICIPAN EN UN ACCIDENTE VIAL   EN EL MES DE  SEPTIEMBRE  2021</t>
  </si>
  <si>
    <t>ACCIDENTES VIALES POR HORA EN EL MES DE  SEPTIEMBRE   2021</t>
  </si>
  <si>
    <t>ESTADO  DE   EBRIEDAD  POR HORA SEPTIEMBRE  2021</t>
  </si>
  <si>
    <t>EDAD  DE LOS CONDUCTORES INVOLUCRADOS EN ESTADO  DE EBRIEDAD 2021</t>
  </si>
  <si>
    <t>DE  SEPTIEMBRE 2021</t>
  </si>
  <si>
    <t>DE SEPTIEMBRE  2021</t>
  </si>
  <si>
    <t>DOCUMENTACIÓN DE LOS VEHICULOS PARTICIPANTES EN ACCIDENTE VIAL EN EL MES DE SEPTIEMBRE   2021</t>
  </si>
  <si>
    <t>COMPARATIVO DE GRÚAS UTILIZADAS  SEPTIEMBRE     2020 - 2021</t>
  </si>
  <si>
    <t>GRUAS 2021</t>
  </si>
  <si>
    <t>COMPARATIVA DE  ASUNTOS VIALES CONSIGNADOS  AL M.P. SEPTIEMBRE     2020 - 2021</t>
  </si>
  <si>
    <t>COMPARATIVA DE  DETENIDOS   SEPTIEMBRE    2020 - 2021</t>
  </si>
  <si>
    <t>LIBERTADES DISTINTAS A LA MULTA  SEPTIEMBRE  2021</t>
  </si>
  <si>
    <t>S E P T I E M B R E     2 0 2 1</t>
  </si>
  <si>
    <t>S E P T I E M B R E     2 0 2  1</t>
  </si>
  <si>
    <t>BLVD.  REVOLUCIÓN Y AV. LA OPINIÓN</t>
  </si>
  <si>
    <t>BLVD. PEDRO RODRÍGUEZ TRIANA Y CALZ. DIVISIÓN DEL NORTE</t>
  </si>
  <si>
    <t>BLVD. REVOLUCIÓN Y C. TREVIÑO</t>
  </si>
  <si>
    <t>BLVD. TORREÓN MATAMOROS Y CALZ. DIVISIÓN DEL NORTE</t>
  </si>
  <si>
    <t>CALZ. SALTILLO 400 Y PASEO DE LOS CALVOS</t>
  </si>
  <si>
    <t>BLVD. TORREÓN MATAMOROS Y C. TURÍN</t>
  </si>
  <si>
    <t>BLVD. REVOLUCIÓN Y CALZ. XOCHIMILCO</t>
  </si>
  <si>
    <t>BLVD. INDEPENDENCIA Y CALZ. COLON</t>
  </si>
  <si>
    <t>BLVD. TORREÓN MATAMOROS FTE A CANPO MILITAR</t>
  </si>
  <si>
    <t>NUDO MIXTECO</t>
  </si>
  <si>
    <t>PERIFERICO RAÚL LÓPEZ SANCHEZ Y  C.TORREÓN SAN PEDRO</t>
  </si>
  <si>
    <t>PERIFERICO RAÚL LÓPEZ SÁNCHEZ Y SUS DIFERENTES PUNTOS</t>
  </si>
  <si>
    <t>PROCED  IRREGULAR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</si>
</sst>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1"/>
      <name val="Arial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  <font>
      <b/>
      <sz val="14"/>
      <name val="Arial Unicode MS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6" fillId="0" borderId="0"/>
    <xf numFmtId="0" fontId="50" fillId="0" borderId="0"/>
    <xf numFmtId="0" fontId="52" fillId="0" borderId="67"/>
    <xf numFmtId="0" fontId="41" fillId="0" borderId="68"/>
    <xf numFmtId="0" fontId="41" fillId="0" borderId="0"/>
    <xf numFmtId="0" fontId="37" fillId="5" borderId="0"/>
    <xf numFmtId="0" fontId="44" fillId="4" borderId="0"/>
    <xf numFmtId="0" fontId="45" fillId="23" borderId="0"/>
    <xf numFmtId="0" fontId="42" fillId="8" borderId="62"/>
    <xf numFmtId="0" fontId="47" fillId="17" borderId="65"/>
    <xf numFmtId="0" fontId="38" fillId="17" borderId="62"/>
    <xf numFmtId="0" fontId="40" fillId="0" borderId="61"/>
    <xf numFmtId="0" fontId="39" fillId="18" borderId="63"/>
    <xf numFmtId="0" fontId="48" fillId="0" borderId="0"/>
    <xf numFmtId="0" fontId="16" fillId="24" borderId="64"/>
    <xf numFmtId="0" fontId="49" fillId="0" borderId="0"/>
    <xf numFmtId="0" fontId="53" fillId="0" borderId="69"/>
    <xf numFmtId="0" fontId="35" fillId="19" borderId="0"/>
    <xf numFmtId="0" fontId="34" fillId="3" borderId="0"/>
    <xf numFmtId="0" fontId="34" fillId="9" borderId="0"/>
    <xf numFmtId="0" fontId="35" fillId="13" borderId="0"/>
    <xf numFmtId="0" fontId="35" fillId="20" borderId="0"/>
    <xf numFmtId="0" fontId="34" fillId="4" borderId="0"/>
    <xf numFmtId="0" fontId="34" fillId="10" borderId="0"/>
    <xf numFmtId="0" fontId="35" fillId="10" borderId="0"/>
    <xf numFmtId="0" fontId="35" fillId="21" borderId="0"/>
    <xf numFmtId="0" fontId="34" fillId="5" borderId="0"/>
    <xf numFmtId="0" fontId="34" fillId="11" borderId="0"/>
    <xf numFmtId="0" fontId="35" fillId="11" borderId="0"/>
    <xf numFmtId="0" fontId="35" fillId="14" borderId="0"/>
    <xf numFmtId="0" fontId="34" fillId="6" borderId="0"/>
    <xf numFmtId="0" fontId="34" fillId="6" borderId="0"/>
    <xf numFmtId="0" fontId="35" fillId="14" borderId="0"/>
    <xf numFmtId="0" fontId="35" fillId="15" borderId="0"/>
    <xf numFmtId="0" fontId="34" fillId="7" borderId="0"/>
    <xf numFmtId="0" fontId="34" fillId="9" borderId="0"/>
    <xf numFmtId="0" fontId="35" fillId="15" borderId="0"/>
    <xf numFmtId="0" fontId="35" fillId="22" borderId="0"/>
    <xf numFmtId="0" fontId="34" fillId="8" borderId="0"/>
    <xf numFmtId="0" fontId="34" fillId="12" borderId="0"/>
    <xf numFmtId="0" fontId="35" fillId="16" borderId="0"/>
    <xf numFmtId="0" fontId="43" fillId="0" borderId="0">
      <alignment horizontal="center"/>
    </xf>
    <xf numFmtId="0" fontId="43" fillId="0" borderId="0">
      <alignment horizontal="center" textRotation="90"/>
    </xf>
    <xf numFmtId="0" fontId="46" fillId="0" borderId="0"/>
    <xf numFmtId="165" fontId="46" fillId="0" borderId="0"/>
    <xf numFmtId="0" fontId="51" fillId="0" borderId="6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7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 wrapText="1"/>
    </xf>
    <xf numFmtId="3" fontId="9" fillId="0" borderId="40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29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3" fontId="8" fillId="0" borderId="30" xfId="2" applyNumberFormat="1" applyFont="1" applyFill="1" applyBorder="1" applyAlignment="1">
      <alignment horizontal="center" vertical="center"/>
    </xf>
    <xf numFmtId="3" fontId="8" fillId="0" borderId="31" xfId="2" applyNumberFormat="1" applyFont="1" applyFill="1" applyBorder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6" xfId="2" applyNumberFormat="1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 wrapText="1"/>
    </xf>
    <xf numFmtId="3" fontId="8" fillId="0" borderId="45" xfId="2" applyNumberFormat="1" applyFont="1" applyFill="1" applyBorder="1" applyAlignment="1">
      <alignment horizontal="center" vertical="center" wrapText="1"/>
    </xf>
    <xf numFmtId="3" fontId="8" fillId="0" borderId="47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0" fontId="9" fillId="0" borderId="20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 wrapText="1"/>
    </xf>
    <xf numFmtId="3" fontId="9" fillId="0" borderId="25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3" xfId="2" applyFont="1" applyFill="1" applyBorder="1" applyAlignment="1"/>
    <xf numFmtId="3" fontId="9" fillId="0" borderId="33" xfId="2" applyNumberFormat="1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0" fontId="9" fillId="0" borderId="40" xfId="2" applyFont="1" applyFill="1" applyBorder="1" applyAlignment="1">
      <alignment horizontal="center" vertical="center" wrapText="1"/>
    </xf>
    <xf numFmtId="3" fontId="9" fillId="0" borderId="40" xfId="2" applyNumberFormat="1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 wrapText="1"/>
    </xf>
    <xf numFmtId="3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Alignment="1"/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/>
    </xf>
    <xf numFmtId="0" fontId="6" fillId="0" borderId="24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4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19" fillId="0" borderId="0" xfId="0" applyFont="1"/>
    <xf numFmtId="0" fontId="9" fillId="0" borderId="17" xfId="0" applyFont="1" applyBorder="1"/>
    <xf numFmtId="0" fontId="9" fillId="0" borderId="20" xfId="0" applyFont="1" applyBorder="1"/>
    <xf numFmtId="0" fontId="9" fillId="0" borderId="24" xfId="0" applyFont="1" applyBorder="1"/>
    <xf numFmtId="0" fontId="8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20" fillId="0" borderId="2" xfId="2" applyNumberFormat="1" applyFont="1" applyBorder="1" applyAlignment="1">
      <alignment horizontal="center" vertical="center"/>
    </xf>
    <xf numFmtId="3" fontId="20" fillId="0" borderId="3" xfId="2" applyNumberFormat="1" applyFont="1" applyFill="1" applyBorder="1" applyAlignment="1">
      <alignment horizontal="center" vertical="center"/>
    </xf>
    <xf numFmtId="0" fontId="21" fillId="0" borderId="39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3" fillId="0" borderId="39" xfId="2" applyFont="1" applyFill="1" applyBorder="1" applyAlignment="1">
      <alignment horizontal="center" vertical="center" wrapText="1" readingOrder="1"/>
    </xf>
    <xf numFmtId="0" fontId="9" fillId="0" borderId="17" xfId="2" applyFont="1" applyBorder="1" applyAlignment="1"/>
    <xf numFmtId="0" fontId="9" fillId="0" borderId="20" xfId="2" applyFont="1" applyBorder="1" applyAlignment="1"/>
    <xf numFmtId="0" fontId="9" fillId="0" borderId="24" xfId="2" applyFont="1" applyBorder="1" applyAlignment="1"/>
    <xf numFmtId="0" fontId="24" fillId="0" borderId="0" xfId="0" applyFont="1"/>
    <xf numFmtId="0" fontId="24" fillId="0" borderId="2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9" fillId="0" borderId="19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6" fillId="0" borderId="39" xfId="2" quotePrefix="1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8" fillId="0" borderId="17" xfId="2" applyFont="1" applyBorder="1" applyAlignment="1">
      <alignment vertical="center"/>
    </xf>
    <xf numFmtId="0" fontId="8" fillId="0" borderId="19" xfId="2" applyFont="1" applyBorder="1" applyAlignment="1">
      <alignment horizontal="center" vertical="center"/>
    </xf>
    <xf numFmtId="0" fontId="8" fillId="0" borderId="20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4" xfId="2" applyFont="1" applyBorder="1" applyAlignment="1"/>
    <xf numFmtId="0" fontId="8" fillId="0" borderId="25" xfId="2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6" fillId="0" borderId="23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4" fillId="0" borderId="53" xfId="0" applyFont="1" applyBorder="1" applyAlignment="1">
      <alignment horizontal="center"/>
    </xf>
    <xf numFmtId="0" fontId="24" fillId="0" borderId="49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5" fillId="0" borderId="17" xfId="0" applyFont="1" applyBorder="1"/>
    <xf numFmtId="0" fontId="25" fillId="0" borderId="20" xfId="0" applyFont="1" applyBorder="1"/>
    <xf numFmtId="0" fontId="25" fillId="0" borderId="24" xfId="0" applyFont="1" applyBorder="1"/>
    <xf numFmtId="0" fontId="24" fillId="0" borderId="21" xfId="0" applyFont="1" applyBorder="1" applyAlignment="1">
      <alignment horizontal="center"/>
    </xf>
    <xf numFmtId="0" fontId="24" fillId="0" borderId="59" xfId="0" applyFont="1" applyBorder="1" applyAlignment="1">
      <alignment horizontal="center"/>
    </xf>
    <xf numFmtId="0" fontId="24" fillId="0" borderId="60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0" xfId="0" applyFont="1" applyBorder="1" applyAlignment="1">
      <alignment horizontal="center" wrapText="1"/>
    </xf>
    <xf numFmtId="0" fontId="27" fillId="0" borderId="31" xfId="0" applyFont="1" applyBorder="1" applyAlignment="1">
      <alignment horizontal="center"/>
    </xf>
    <xf numFmtId="0" fontId="27" fillId="0" borderId="33" xfId="0" applyFont="1" applyBorder="1" applyAlignment="1">
      <alignment horizontal="center" wrapText="1"/>
    </xf>
    <xf numFmtId="0" fontId="27" fillId="0" borderId="54" xfId="0" applyFont="1" applyBorder="1" applyAlignment="1">
      <alignment horizontal="center"/>
    </xf>
    <xf numFmtId="0" fontId="22" fillId="0" borderId="0" xfId="2" applyFont="1" applyAlignment="1"/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48" xfId="0" applyFont="1" applyBorder="1" applyAlignment="1"/>
    <xf numFmtId="0" fontId="9" fillId="0" borderId="24" xfId="0" applyFont="1" applyBorder="1" applyAlignment="1"/>
    <xf numFmtId="0" fontId="9" fillId="0" borderId="20" xfId="0" applyFont="1" applyBorder="1" applyAlignment="1"/>
    <xf numFmtId="0" fontId="25" fillId="0" borderId="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29" fillId="0" borderId="52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0" borderId="26" xfId="2" applyFont="1" applyFill="1" applyBorder="1" applyAlignment="1">
      <alignment horizontal="center" vertical="center" wrapText="1"/>
    </xf>
    <xf numFmtId="49" fontId="9" fillId="0" borderId="28" xfId="0" applyNumberFormat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vertical="center" wrapText="1"/>
    </xf>
    <xf numFmtId="0" fontId="24" fillId="0" borderId="18" xfId="0" applyFont="1" applyFill="1" applyBorder="1" applyAlignment="1">
      <alignment horizontal="center" vertical="center"/>
    </xf>
    <xf numFmtId="0" fontId="29" fillId="0" borderId="19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0" fontId="29" fillId="0" borderId="4" xfId="2" applyFont="1" applyFill="1" applyBorder="1" applyAlignment="1">
      <alignment horizontal="center" vertical="center"/>
    </xf>
    <xf numFmtId="0" fontId="30" fillId="0" borderId="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vertical="center" wrapText="1"/>
    </xf>
    <xf numFmtId="0" fontId="24" fillId="0" borderId="21" xfId="0" applyFont="1" applyFill="1" applyBorder="1" applyAlignment="1">
      <alignment horizontal="center" vertical="center"/>
    </xf>
    <xf numFmtId="0" fontId="30" fillId="0" borderId="25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9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8" fillId="0" borderId="21" xfId="2" applyFont="1" applyFill="1" applyBorder="1" applyAlignment="1">
      <alignment horizontal="center" vertical="center"/>
    </xf>
    <xf numFmtId="0" fontId="29" fillId="0" borderId="2" xfId="2" applyFont="1" applyFill="1" applyBorder="1" applyAlignment="1">
      <alignment horizontal="center" vertical="center"/>
    </xf>
    <xf numFmtId="0" fontId="29" fillId="0" borderId="21" xfId="2" applyFont="1" applyFill="1" applyBorder="1" applyAlignment="1">
      <alignment horizontal="center" vertical="center"/>
    </xf>
    <xf numFmtId="0" fontId="29" fillId="0" borderId="25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vertical="center" wrapText="1"/>
    </xf>
    <xf numFmtId="0" fontId="14" fillId="0" borderId="27" xfId="2" applyFont="1" applyFill="1" applyBorder="1" applyAlignment="1">
      <alignment horizontal="center" vertical="center"/>
    </xf>
    <xf numFmtId="0" fontId="14" fillId="0" borderId="28" xfId="2" applyFont="1" applyFill="1" applyBorder="1" applyAlignment="1">
      <alignment horizontal="center" vertical="center"/>
    </xf>
    <xf numFmtId="0" fontId="8" fillId="25" borderId="26" xfId="2" applyFont="1" applyFill="1" applyBorder="1" applyAlignment="1">
      <alignment horizontal="center" vertical="center" wrapText="1"/>
    </xf>
    <xf numFmtId="3" fontId="8" fillId="25" borderId="27" xfId="2" applyNumberFormat="1" applyFont="1" applyFill="1" applyBorder="1" applyAlignment="1">
      <alignment horizontal="center" vertical="center"/>
    </xf>
    <xf numFmtId="3" fontId="8" fillId="25" borderId="28" xfId="2" applyNumberFormat="1" applyFont="1" applyFill="1" applyBorder="1" applyAlignment="1">
      <alignment horizontal="center" vertical="center"/>
    </xf>
    <xf numFmtId="0" fontId="8" fillId="25" borderId="29" xfId="2" applyFont="1" applyFill="1" applyBorder="1" applyAlignment="1">
      <alignment horizontal="center" vertical="center" wrapText="1"/>
    </xf>
    <xf numFmtId="3" fontId="8" fillId="25" borderId="30" xfId="2" applyNumberFormat="1" applyFont="1" applyFill="1" applyBorder="1" applyAlignment="1">
      <alignment horizontal="center" vertical="center"/>
    </xf>
    <xf numFmtId="3" fontId="8" fillId="25" borderId="31" xfId="2" applyNumberFormat="1" applyFont="1" applyFill="1" applyBorder="1" applyAlignment="1">
      <alignment horizontal="center" vertical="center"/>
    </xf>
    <xf numFmtId="0" fontId="8" fillId="25" borderId="14" xfId="2" applyFont="1" applyFill="1" applyBorder="1" applyAlignment="1">
      <alignment horizontal="right" vertical="center" wrapText="1"/>
    </xf>
    <xf numFmtId="0" fontId="8" fillId="25" borderId="16" xfId="0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center" vertical="center"/>
    </xf>
    <xf numFmtId="17" fontId="9" fillId="0" borderId="12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15" fillId="0" borderId="6" xfId="2" applyFont="1" applyFill="1" applyBorder="1" applyAlignment="1">
      <alignment horizontal="center" vertical="center" wrapText="1"/>
    </xf>
    <xf numFmtId="0" fontId="14" fillId="0" borderId="3" xfId="2" applyNumberFormat="1" applyFont="1" applyFill="1" applyBorder="1" applyAlignment="1">
      <alignment horizontal="center" vertical="center"/>
    </xf>
    <xf numFmtId="0" fontId="9" fillId="0" borderId="5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horizontal="center" vertical="center" wrapText="1"/>
    </xf>
    <xf numFmtId="0" fontId="9" fillId="0" borderId="13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48" xfId="2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 wrapText="1"/>
    </xf>
    <xf numFmtId="0" fontId="8" fillId="0" borderId="71" xfId="2" applyFont="1" applyFill="1" applyBorder="1" applyAlignment="1">
      <alignment horizontal="center" vertical="center" wrapText="1"/>
    </xf>
    <xf numFmtId="0" fontId="9" fillId="0" borderId="72" xfId="2" applyFont="1" applyFill="1" applyBorder="1" applyAlignment="1">
      <alignment horizontal="center" vertical="center" wrapText="1"/>
    </xf>
    <xf numFmtId="0" fontId="9" fillId="0" borderId="70" xfId="2" applyFont="1" applyFill="1" applyBorder="1" applyAlignment="1">
      <alignment horizontal="center" vertical="center" wrapText="1"/>
    </xf>
    <xf numFmtId="0" fontId="9" fillId="0" borderId="35" xfId="2" applyFont="1" applyFill="1" applyBorder="1" applyAlignment="1">
      <alignment horizontal="center" vertical="center" wrapText="1"/>
    </xf>
    <xf numFmtId="0" fontId="9" fillId="2" borderId="37" xfId="2" applyFont="1" applyFill="1" applyBorder="1" applyAlignment="1">
      <alignment horizontal="center" vertical="center" wrapText="1"/>
    </xf>
    <xf numFmtId="3" fontId="8" fillId="0" borderId="60" xfId="2" applyNumberFormat="1" applyFont="1" applyFill="1" applyBorder="1" applyAlignment="1">
      <alignment horizontal="center" vertical="center" wrapText="1"/>
    </xf>
    <xf numFmtId="3" fontId="9" fillId="0" borderId="73" xfId="2" applyNumberFormat="1" applyFont="1" applyFill="1" applyBorder="1" applyAlignment="1">
      <alignment horizontal="center" vertical="center" wrapText="1"/>
    </xf>
    <xf numFmtId="3" fontId="9" fillId="0" borderId="74" xfId="2" applyNumberFormat="1" applyFont="1" applyFill="1" applyBorder="1" applyAlignment="1">
      <alignment horizontal="center" vertical="center"/>
    </xf>
    <xf numFmtId="3" fontId="9" fillId="0" borderId="75" xfId="2" applyNumberFormat="1" applyFont="1" applyFill="1" applyBorder="1" applyAlignment="1">
      <alignment horizontal="center" vertical="center"/>
    </xf>
    <xf numFmtId="3" fontId="9" fillId="2" borderId="76" xfId="2" applyNumberFormat="1" applyFont="1" applyFill="1" applyBorder="1" applyAlignment="1">
      <alignment horizontal="center" vertical="center"/>
    </xf>
    <xf numFmtId="3" fontId="8" fillId="0" borderId="28" xfId="2" applyNumberFormat="1" applyFont="1" applyFill="1" applyBorder="1" applyAlignment="1">
      <alignment horizontal="center" vertical="center" wrapText="1"/>
    </xf>
    <xf numFmtId="0" fontId="8" fillId="25" borderId="23" xfId="2" applyFont="1" applyFill="1" applyBorder="1" applyAlignment="1">
      <alignment horizontal="center" vertical="center" wrapText="1"/>
    </xf>
    <xf numFmtId="3" fontId="8" fillId="25" borderId="23" xfId="2" applyNumberFormat="1" applyFont="1" applyFill="1" applyBorder="1" applyAlignment="1">
      <alignment horizontal="center" vertical="center"/>
    </xf>
    <xf numFmtId="0" fontId="8" fillId="25" borderId="16" xfId="0" applyFont="1" applyFill="1" applyBorder="1" applyAlignment="1">
      <alignment vertical="center" wrapText="1"/>
    </xf>
    <xf numFmtId="0" fontId="3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25" borderId="14" xfId="2" applyFont="1" applyFill="1" applyBorder="1" applyAlignment="1">
      <alignment horizontal="center" vertical="center" wrapText="1"/>
    </xf>
    <xf numFmtId="0" fontId="8" fillId="25" borderId="15" xfId="2" applyFont="1" applyFill="1" applyBorder="1" applyAlignment="1">
      <alignment horizontal="center" vertical="center" wrapText="1"/>
    </xf>
    <xf numFmtId="0" fontId="8" fillId="25" borderId="16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left" vertical="center" wrapText="1"/>
    </xf>
    <xf numFmtId="0" fontId="0" fillId="25" borderId="15" xfId="0" applyFill="1" applyBorder="1"/>
    <xf numFmtId="0" fontId="0" fillId="25" borderId="16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25" borderId="14" xfId="2" applyFont="1" applyFill="1" applyBorder="1" applyAlignment="1">
      <alignment horizontal="center" wrapText="1"/>
    </xf>
    <xf numFmtId="0" fontId="7" fillId="25" borderId="16" xfId="2" applyFont="1" applyFill="1" applyBorder="1" applyAlignment="1">
      <alignment horizontal="center" wrapText="1"/>
    </xf>
    <xf numFmtId="49" fontId="7" fillId="25" borderId="14" xfId="2" applyNumberFormat="1" applyFont="1" applyFill="1" applyBorder="1" applyAlignment="1">
      <alignment horizontal="center"/>
    </xf>
    <xf numFmtId="49" fontId="7" fillId="25" borderId="16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25" borderId="32" xfId="0" applyFont="1" applyFill="1" applyBorder="1" applyAlignment="1">
      <alignment horizontal="center" wrapText="1"/>
    </xf>
    <xf numFmtId="0" fontId="8" fillId="25" borderId="33" xfId="0" applyFont="1" applyFill="1" applyBorder="1" applyAlignment="1">
      <alignment horizontal="center" wrapText="1"/>
    </xf>
    <xf numFmtId="0" fontId="8" fillId="25" borderId="34" xfId="0" applyFont="1" applyFill="1" applyBorder="1" applyAlignment="1">
      <alignment horizontal="center" wrapText="1"/>
    </xf>
    <xf numFmtId="0" fontId="8" fillId="25" borderId="37" xfId="0" applyFont="1" applyFill="1" applyBorder="1" applyAlignment="1">
      <alignment horizontal="center" wrapText="1"/>
    </xf>
    <xf numFmtId="0" fontId="8" fillId="25" borderId="1" xfId="0" applyFont="1" applyFill="1" applyBorder="1" applyAlignment="1">
      <alignment horizontal="center" wrapText="1"/>
    </xf>
    <xf numFmtId="0" fontId="8" fillId="25" borderId="38" xfId="0" applyFont="1" applyFill="1" applyBorder="1" applyAlignment="1">
      <alignment horizontal="center" wrapText="1"/>
    </xf>
    <xf numFmtId="49" fontId="12" fillId="0" borderId="14" xfId="0" applyNumberFormat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49" fontId="12" fillId="0" borderId="16" xfId="0" applyNumberFormat="1" applyFont="1" applyBorder="1" applyAlignment="1">
      <alignment horizontal="center"/>
    </xf>
    <xf numFmtId="0" fontId="8" fillId="25" borderId="35" xfId="0" applyFont="1" applyFill="1" applyBorder="1" applyAlignment="1">
      <alignment horizontal="center" wrapText="1"/>
    </xf>
    <xf numFmtId="0" fontId="8" fillId="25" borderId="0" xfId="0" applyFont="1" applyFill="1" applyBorder="1" applyAlignment="1">
      <alignment horizontal="center" wrapText="1"/>
    </xf>
    <xf numFmtId="0" fontId="8" fillId="25" borderId="36" xfId="0" applyFont="1" applyFill="1" applyBorder="1" applyAlignment="1">
      <alignment horizontal="center" wrapText="1"/>
    </xf>
    <xf numFmtId="49" fontId="12" fillId="0" borderId="37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38" xfId="0" applyNumberFormat="1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1" fillId="2" borderId="0" xfId="0" applyFont="1" applyFill="1" applyAlignment="1">
      <alignment horizontal="center" wrapText="1"/>
    </xf>
    <xf numFmtId="0" fontId="17" fillId="25" borderId="14" xfId="0" applyFont="1" applyFill="1" applyBorder="1" applyAlignment="1">
      <alignment horizontal="center"/>
    </xf>
    <xf numFmtId="0" fontId="17" fillId="25" borderId="16" xfId="0" applyFont="1" applyFill="1" applyBorder="1" applyAlignment="1">
      <alignment horizontal="center"/>
    </xf>
  </cellXfs>
  <cellStyles count="61">
    <cellStyle name="20% - Énfasis1 2" xfId="28"/>
    <cellStyle name="20% - Énfasis2 2" xfId="32"/>
    <cellStyle name="20% - Énfasis3 2" xfId="36"/>
    <cellStyle name="20% - Énfasis4 2" xfId="40"/>
    <cellStyle name="20% - Énfasis5 2" xfId="44"/>
    <cellStyle name="20% - Énfasis6 2" xfId="48"/>
    <cellStyle name="40% - Énfasis1 2" xfId="29"/>
    <cellStyle name="40% - Énfasis2 2" xfId="33"/>
    <cellStyle name="40% - Énfasis3 2" xfId="37"/>
    <cellStyle name="40% - Énfasis4 2" xfId="41"/>
    <cellStyle name="40% - Énfasis5 2" xfId="45"/>
    <cellStyle name="40% - Énfasis6 2" xfId="49"/>
    <cellStyle name="60% - Énfasis1 2" xfId="30"/>
    <cellStyle name="60% - Énfasis2 2" xfId="34"/>
    <cellStyle name="60% - Énfasis3 2" xfId="38"/>
    <cellStyle name="60% - Énfasis4 2" xfId="42"/>
    <cellStyle name="60% - Énfasis5 2" xfId="46"/>
    <cellStyle name="60% - Énfasis6 2" xfId="50"/>
    <cellStyle name="Buena 2" xfId="15"/>
    <cellStyle name="Cálculo 2" xfId="20"/>
    <cellStyle name="Celda de comprobación 2" xfId="22"/>
    <cellStyle name="Celda vinculada 2" xfId="21"/>
    <cellStyle name="Encabezado 4 2" xfId="14"/>
    <cellStyle name="Énfasis1 2" xfId="27"/>
    <cellStyle name="Énfasis2 2" xfId="31"/>
    <cellStyle name="Énfasis3 2" xfId="35"/>
    <cellStyle name="Énfasis4 2" xfId="39"/>
    <cellStyle name="Énfasis5 2" xfId="43"/>
    <cellStyle name="Énfasis6 2" xfId="47"/>
    <cellStyle name="Entrada 2" xfId="18"/>
    <cellStyle name="Euro" xfId="1"/>
    <cellStyle name="Heading" xfId="51"/>
    <cellStyle name="Heading1" xfId="52"/>
    <cellStyle name="Incorrecto 2" xfId="16"/>
    <cellStyle name="Millares 2" xfId="3"/>
    <cellStyle name="Neutral 2" xfId="17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  <cellStyle name="Normal 3 2 3 2" xfId="58"/>
    <cellStyle name="Normal 3 2 3 2 2" xfId="59"/>
    <cellStyle name="Normal 3 2 3 2 3" xfId="60"/>
    <cellStyle name="Normal 3 2 3 3" xfId="56"/>
    <cellStyle name="Normal 3 2 4" xfId="57"/>
    <cellStyle name="Normal 4" xfId="10"/>
    <cellStyle name="Notas 2" xfId="24"/>
    <cellStyle name="Result" xfId="53"/>
    <cellStyle name="Result2" xfId="54"/>
    <cellStyle name="Salida 2" xfId="19"/>
    <cellStyle name="Texto de advertencia 2" xfId="23"/>
    <cellStyle name="Texto explicativo 2" xfId="25"/>
    <cellStyle name="Título 1" xfId="55"/>
    <cellStyle name="Título 2 2" xfId="12"/>
    <cellStyle name="Título 3 2" xfId="13"/>
    <cellStyle name="Título 4" xfId="11"/>
    <cellStyle name="Total 2" xfId="26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SEPT /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256</c:v>
                </c:pt>
                <c:pt idx="1">
                  <c:v>6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A1-4E3E-80C6-03AD4AB364EF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SEPT /2021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331</c:v>
                </c:pt>
                <c:pt idx="1">
                  <c:v>14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A1-4E3E-80C6-03AD4AB36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3194880"/>
        <c:axId val="201665920"/>
        <c:axId val="0"/>
      </c:bar3DChart>
      <c:catAx>
        <c:axId val="20319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1665920"/>
        <c:crosses val="autoZero"/>
        <c:auto val="1"/>
        <c:lblAlgn val="ctr"/>
        <c:lblOffset val="100"/>
        <c:noMultiLvlLbl val="0"/>
      </c:catAx>
      <c:valAx>
        <c:axId val="201665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03194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5494872491071261"/>
          <c:w val="0.14088427931883285"/>
          <c:h val="0.1221303703084860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29</c:v>
                </c:pt>
                <c:pt idx="3">
                  <c:v>42</c:v>
                </c:pt>
                <c:pt idx="4">
                  <c:v>43</c:v>
                </c:pt>
                <c:pt idx="5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73-4F37-ACD2-B1F25F1D9E4B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SEPT /2021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39</c:v>
                </c:pt>
                <c:pt idx="3">
                  <c:v>60</c:v>
                </c:pt>
                <c:pt idx="4">
                  <c:v>56</c:v>
                </c:pt>
                <c:pt idx="5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73-4F37-ACD2-B1F25F1D9E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0116992"/>
        <c:axId val="201940992"/>
        <c:axId val="0"/>
      </c:bar3DChart>
      <c:catAx>
        <c:axId val="18011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1940992"/>
        <c:crosses val="autoZero"/>
        <c:auto val="1"/>
        <c:lblAlgn val="ctr"/>
        <c:lblOffset val="100"/>
        <c:noMultiLvlLbl val="0"/>
      </c:catAx>
      <c:valAx>
        <c:axId val="201940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01169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78"/>
          <c:w val="0.16467510599636584"/>
          <c:h val="0.11248049555732133"/>
        </c:manualLayout>
      </c:layout>
      <c:overlay val="0"/>
      <c:txPr>
        <a:bodyPr rot="0" vert="horz"/>
        <a:lstStyle/>
        <a:p>
          <a:pPr>
            <a:defRPr sz="105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16</c:v>
                </c:pt>
                <c:pt idx="1">
                  <c:v>19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C-4EA5-A380-1AF6163FDD3E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SEPT /2021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C-4EA5-A380-1AF6163FD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1827328"/>
        <c:axId val="201945600"/>
        <c:axId val="0"/>
      </c:bar3DChart>
      <c:catAx>
        <c:axId val="20182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1945600"/>
        <c:crosses val="autoZero"/>
        <c:auto val="1"/>
        <c:lblAlgn val="ctr"/>
        <c:lblOffset val="100"/>
        <c:noMultiLvlLbl val="0"/>
      </c:catAx>
      <c:valAx>
        <c:axId val="201945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182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2"/>
          <c:w val="0.17416836459717031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63-4F73-AE8D-90F672F863B9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3-4F73-AE8D-90F672F8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63-4F73-AE8D-90F672F863B9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SEPT /2021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3-4F73-AE8D-90F672F863B9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3-4F73-AE8D-90F672F8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63-4F73-AE8D-90F672F863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1826304"/>
        <c:axId val="202392704"/>
        <c:axId val="0"/>
      </c:bar3DChart>
      <c:catAx>
        <c:axId val="20182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2392704"/>
        <c:crosses val="autoZero"/>
        <c:auto val="1"/>
        <c:lblAlgn val="ctr"/>
        <c:lblOffset val="100"/>
        <c:noMultiLvlLbl val="0"/>
      </c:catAx>
      <c:valAx>
        <c:axId val="202392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182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47E-2"/>
          <c:y val="0.85311446606364283"/>
          <c:w val="0.14144783298026845"/>
          <c:h val="0.105644563024663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BC-4377-AD7D-0A30F57696D8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BC-4377-AD7D-0A30F57696D8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BC-4377-AD7D-0A30F57696D8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BC-4377-AD7D-0A30F57696D8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BC-4377-AD7D-0A30F57696D8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1BC-4377-AD7D-0A30F57696D8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1BC-4377-AD7D-0A30F57696D8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1BC-4377-AD7D-0A30F57696D8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BC-4377-AD7D-0A30F57696D8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1BC-4377-AD7D-0A30F57696D8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1BC-4377-AD7D-0A30F57696D8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1BC-4377-AD7D-0A30F57696D8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1BC-4377-AD7D-0A30F57696D8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1BC-4377-AD7D-0A30F57696D8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1BC-4377-AD7D-0A30F57696D8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1BC-4377-AD7D-0A30F57696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1827840"/>
        <c:axId val="202397312"/>
        <c:axId val="0"/>
      </c:bar3DChart>
      <c:catAx>
        <c:axId val="201827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397312"/>
        <c:crosses val="autoZero"/>
        <c:auto val="1"/>
        <c:lblAlgn val="ctr"/>
        <c:lblOffset val="100"/>
        <c:noMultiLvlLbl val="0"/>
      </c:catAx>
      <c:valAx>
        <c:axId val="20239731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01827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5-44D4-B818-E5DAC03F4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3528704"/>
        <c:axId val="205086720"/>
        <c:axId val="0"/>
      </c:bar3DChart>
      <c:catAx>
        <c:axId val="203528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5086720"/>
        <c:crosses val="autoZero"/>
        <c:auto val="1"/>
        <c:lblAlgn val="ctr"/>
        <c:lblOffset val="100"/>
        <c:noMultiLvlLbl val="0"/>
      </c:catAx>
      <c:valAx>
        <c:axId val="20508672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0352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21</c:v>
                </c:pt>
                <c:pt idx="9">
                  <c:v>20</c:v>
                </c:pt>
                <c:pt idx="10">
                  <c:v>12</c:v>
                </c:pt>
                <c:pt idx="11">
                  <c:v>13</c:v>
                </c:pt>
                <c:pt idx="12">
                  <c:v>20</c:v>
                </c:pt>
                <c:pt idx="13">
                  <c:v>24</c:v>
                </c:pt>
                <c:pt idx="14">
                  <c:v>37</c:v>
                </c:pt>
                <c:pt idx="15">
                  <c:v>17</c:v>
                </c:pt>
                <c:pt idx="16">
                  <c:v>22</c:v>
                </c:pt>
                <c:pt idx="17">
                  <c:v>20</c:v>
                </c:pt>
                <c:pt idx="18">
                  <c:v>26</c:v>
                </c:pt>
                <c:pt idx="19">
                  <c:v>22</c:v>
                </c:pt>
                <c:pt idx="20">
                  <c:v>14</c:v>
                </c:pt>
                <c:pt idx="21">
                  <c:v>13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B-4F25-8821-F53282236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3843584"/>
        <c:axId val="205091904"/>
        <c:axId val="0"/>
      </c:bar3DChart>
      <c:catAx>
        <c:axId val="20384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5091904"/>
        <c:crosses val="autoZero"/>
        <c:auto val="1"/>
        <c:lblAlgn val="ctr"/>
        <c:lblOffset val="100"/>
        <c:noMultiLvlLbl val="0"/>
      </c:catAx>
      <c:valAx>
        <c:axId val="2050919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384358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4</c:v>
                </c:pt>
                <c:pt idx="7">
                  <c:v>12</c:v>
                </c:pt>
                <c:pt idx="8">
                  <c:v>21</c:v>
                </c:pt>
                <c:pt idx="9">
                  <c:v>20</c:v>
                </c:pt>
                <c:pt idx="10">
                  <c:v>12</c:v>
                </c:pt>
                <c:pt idx="11">
                  <c:v>13</c:v>
                </c:pt>
                <c:pt idx="12">
                  <c:v>20</c:v>
                </c:pt>
                <c:pt idx="13">
                  <c:v>24</c:v>
                </c:pt>
                <c:pt idx="14">
                  <c:v>37</c:v>
                </c:pt>
                <c:pt idx="15">
                  <c:v>17</c:v>
                </c:pt>
                <c:pt idx="16">
                  <c:v>22</c:v>
                </c:pt>
                <c:pt idx="17">
                  <c:v>20</c:v>
                </c:pt>
                <c:pt idx="18">
                  <c:v>26</c:v>
                </c:pt>
                <c:pt idx="19">
                  <c:v>22</c:v>
                </c:pt>
                <c:pt idx="20">
                  <c:v>14</c:v>
                </c:pt>
                <c:pt idx="21">
                  <c:v>13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A8-4F6B-B76C-2716C56185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5-42F2-8D14-C1DF65668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3843072"/>
        <c:axId val="205206016"/>
        <c:axId val="0"/>
      </c:bar3DChart>
      <c:catAx>
        <c:axId val="203843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5206016"/>
        <c:crosses val="autoZero"/>
        <c:auto val="1"/>
        <c:lblAlgn val="ctr"/>
        <c:lblOffset val="100"/>
        <c:noMultiLvlLbl val="0"/>
      </c:catAx>
      <c:valAx>
        <c:axId val="20520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8430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6</c:v>
                </c:pt>
                <c:pt idx="2">
                  <c:v>13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5-4AB1-B888-A93892734D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3929088"/>
        <c:axId val="205207168"/>
        <c:axId val="0"/>
      </c:bar3DChart>
      <c:catAx>
        <c:axId val="20392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5207168"/>
        <c:crosses val="autoZero"/>
        <c:auto val="1"/>
        <c:lblAlgn val="ctr"/>
        <c:lblOffset val="100"/>
        <c:noMultiLvlLbl val="0"/>
      </c:catAx>
      <c:valAx>
        <c:axId val="205207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392908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0.17106696811413424"/>
                  <c:y val="-8.05798357774085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A-487E-965B-19C6DB3B5F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31</c:v>
                </c:pt>
                <c:pt idx="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DA-487E-965B-19C6DB3B5F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0492981855529"/>
          <c:y val="6.6115702479338845E-2"/>
          <c:w val="0.83721157137966451"/>
          <c:h val="0.9090909090909090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53E-2"/>
                  <c:y val="-6.309148264984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22-4816-B5CF-F6A907049E11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22-4816-B5CF-F6A907049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2017 '!$B$13:$B$14</c:f>
              <c:strCache>
                <c:ptCount val="2"/>
                <c:pt idx="0">
                  <c:v>GRÚAS   2020</c:v>
                </c:pt>
                <c:pt idx="1">
                  <c:v>GRUAS 2021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278</c:v>
                </c:pt>
                <c:pt idx="1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22-4816-B5CF-F6A907049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05819904"/>
        <c:axId val="204011136"/>
        <c:axId val="0"/>
      </c:bar3DChart>
      <c:catAx>
        <c:axId val="20581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4011136"/>
        <c:crosses val="autoZero"/>
        <c:auto val="1"/>
        <c:lblAlgn val="ctr"/>
        <c:lblOffset val="100"/>
        <c:noMultiLvlLbl val="0"/>
      </c:catAx>
      <c:valAx>
        <c:axId val="20401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205819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('CONSIG. M.P.'!$B$13,'CONSIG. M.P.'!$B$14,'CONSIG. M.P.'!$B$15)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('CONSIG. M.P.'!$C$13,'CONSIG. M.P.'!$C$14,'CONSIG. M.P.'!$C$15)</c:f>
              <c:numCache>
                <c:formatCode>General</c:formatCode>
                <c:ptCount val="3"/>
                <c:pt idx="0">
                  <c:v>29</c:v>
                </c:pt>
                <c:pt idx="1">
                  <c:v>25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BC-437C-915D-E88BE8D59701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SEPT /2021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('CONSIG. M.P.'!$B$13,'CONSIG. M.P.'!$B$14,'CONSIG. M.P.'!$B$15)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('CONSIG. M.P.'!$D$13,'CONSIG. M.P.'!$D$14,'CONSIG. M.P.'!$D$15)</c:f>
              <c:numCache>
                <c:formatCode>General</c:formatCode>
                <c:ptCount val="3"/>
                <c:pt idx="0">
                  <c:v>35</c:v>
                </c:pt>
                <c:pt idx="1">
                  <c:v>35</c:v>
                </c:pt>
                <c:pt idx="2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BC-437C-915D-E88BE8D597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3929600"/>
        <c:axId val="207177408"/>
        <c:axId val="0"/>
      </c:bar3DChart>
      <c:catAx>
        <c:axId val="2039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7177408"/>
        <c:crosses val="autoZero"/>
        <c:auto val="1"/>
        <c:lblAlgn val="ctr"/>
        <c:lblOffset val="100"/>
        <c:noMultiLvlLbl val="0"/>
      </c:catAx>
      <c:valAx>
        <c:axId val="207177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3929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80475858239239"/>
          <c:y val="0.90519198460667749"/>
          <c:w val="0.31508023522376161"/>
          <c:h val="7.5390534717155858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SEPT/2020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3F-47D8-8368-12D5EC37EECE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F-47D8-8368-12D5EC37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941</c:v>
                </c:pt>
                <c:pt idx="1">
                  <c:v>351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3F-47D8-8368-12D5EC37EECE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SEPT /2021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3F-47D8-8368-12D5EC37EECE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F-47D8-8368-12D5EC37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682</c:v>
                </c:pt>
                <c:pt idx="1">
                  <c:v>623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3F-47D8-8368-12D5EC37E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7517184"/>
        <c:axId val="207182016"/>
        <c:axId val="0"/>
      </c:bar3DChart>
      <c:catAx>
        <c:axId val="20751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7182016"/>
        <c:crosses val="autoZero"/>
        <c:auto val="1"/>
        <c:lblAlgn val="ctr"/>
        <c:lblOffset val="100"/>
        <c:noMultiLvlLbl val="0"/>
      </c:catAx>
      <c:valAx>
        <c:axId val="207182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7517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809670072232712"/>
          <c:y val="8.0674845111445681E-2"/>
          <c:w val="0.22079325828073146"/>
          <c:h val="0.19872806259719103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8738033072236731E-2"/>
                  <c:y val="-3.474484256243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482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5-46D4-81E2-6A023FF4CC73}"/>
            </c:ext>
          </c:extLst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625761531766752E-3"/>
                  <c:y val="-6.948968512486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A5-46D4-81E2-6A023FF4CC73}"/>
            </c:ext>
          </c:extLst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219321148824424E-3"/>
                  <c:y val="-2.171552660152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A5-46D4-81E2-6A023FF4CC73}"/>
            </c:ext>
          </c:extLst>
        </c:ser>
        <c:ser>
          <c:idx val="4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516100957354219E-2"/>
                  <c:y val="-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5-46D4-81E2-6A023FF4CC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6252032"/>
        <c:axId val="206990144"/>
        <c:axId val="0"/>
      </c:bar3DChart>
      <c:catAx>
        <c:axId val="206252032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206990144"/>
        <c:crosses val="autoZero"/>
        <c:auto val="1"/>
        <c:lblAlgn val="ctr"/>
        <c:lblOffset val="100"/>
        <c:noMultiLvlLbl val="0"/>
      </c:catAx>
      <c:valAx>
        <c:axId val="206990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0625203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16.png"/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</xdr:row>
      <xdr:rowOff>88901</xdr:rowOff>
    </xdr:from>
    <xdr:to>
      <xdr:col>1</xdr:col>
      <xdr:colOff>1409700</xdr:colOff>
      <xdr:row>10</xdr:row>
      <xdr:rowOff>101601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27100" y="4191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30</xdr:row>
      <xdr:rowOff>38100</xdr:rowOff>
    </xdr:from>
    <xdr:to>
      <xdr:col>1</xdr:col>
      <xdr:colOff>1923169</xdr:colOff>
      <xdr:row>33</xdr:row>
      <xdr:rowOff>133350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1200" y="717550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215900</xdr:colOff>
      <xdr:row>3</xdr:row>
      <xdr:rowOff>88900</xdr:rowOff>
    </xdr:from>
    <xdr:to>
      <xdr:col>12</xdr:col>
      <xdr:colOff>496598</xdr:colOff>
      <xdr:row>10</xdr:row>
      <xdr:rowOff>0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53800" y="584200"/>
          <a:ext cx="1080798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0</xdr:row>
      <xdr:rowOff>127000</xdr:rowOff>
    </xdr:from>
    <xdr:to>
      <xdr:col>1</xdr:col>
      <xdr:colOff>1498600</xdr:colOff>
      <xdr:row>7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2301" y="1270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357414</xdr:colOff>
      <xdr:row>13</xdr:row>
      <xdr:rowOff>413658</xdr:rowOff>
    </xdr:from>
    <xdr:to>
      <xdr:col>14</xdr:col>
      <xdr:colOff>700314</xdr:colOff>
      <xdr:row>32</xdr:row>
      <xdr:rowOff>146958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27213</xdr:colOff>
      <xdr:row>36</xdr:row>
      <xdr:rowOff>122464</xdr:rowOff>
    </xdr:from>
    <xdr:to>
      <xdr:col>11</xdr:col>
      <xdr:colOff>243139</xdr:colOff>
      <xdr:row>39</xdr:row>
      <xdr:rowOff>100693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143999" y="884464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621392</xdr:colOff>
      <xdr:row>1</xdr:row>
      <xdr:rowOff>122465</xdr:rowOff>
    </xdr:from>
    <xdr:to>
      <xdr:col>14</xdr:col>
      <xdr:colOff>96547</xdr:colOff>
      <xdr:row>6</xdr:row>
      <xdr:rowOff>141515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46642" y="312965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12</xdr:row>
      <xdr:rowOff>165100</xdr:rowOff>
    </xdr:from>
    <xdr:to>
      <xdr:col>13</xdr:col>
      <xdr:colOff>419100</xdr:colOff>
      <xdr:row>26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114300</xdr:colOff>
      <xdr:row>31</xdr:row>
      <xdr:rowOff>9978</xdr:rowOff>
    </xdr:from>
    <xdr:to>
      <xdr:col>13</xdr:col>
      <xdr:colOff>335669</xdr:colOff>
      <xdr:row>34</xdr:row>
      <xdr:rowOff>29028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01300" y="72235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183243</xdr:colOff>
      <xdr:row>2</xdr:row>
      <xdr:rowOff>25400</xdr:rowOff>
    </xdr:from>
    <xdr:to>
      <xdr:col>13</xdr:col>
      <xdr:colOff>463941</xdr:colOff>
      <xdr:row>7</xdr:row>
      <xdr:rowOff>44450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70343" y="406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304800</xdr:colOff>
      <xdr:row>13</xdr:row>
      <xdr:rowOff>139700</xdr:rowOff>
    </xdr:from>
    <xdr:to>
      <xdr:col>13</xdr:col>
      <xdr:colOff>152400</xdr:colOff>
      <xdr:row>31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88900</xdr:colOff>
      <xdr:row>32</xdr:row>
      <xdr:rowOff>73478</xdr:rowOff>
    </xdr:from>
    <xdr:to>
      <xdr:col>13</xdr:col>
      <xdr:colOff>310269</xdr:colOff>
      <xdr:row>35</xdr:row>
      <xdr:rowOff>92528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900" y="74648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157843</xdr:colOff>
      <xdr:row>3</xdr:row>
      <xdr:rowOff>76200</xdr:rowOff>
    </xdr:from>
    <xdr:to>
      <xdr:col>13</xdr:col>
      <xdr:colOff>438541</xdr:colOff>
      <xdr:row>8</xdr:row>
      <xdr:rowOff>95250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17943" y="6477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1276351</xdr:colOff>
      <xdr:row>40</xdr:row>
      <xdr:rowOff>232787</xdr:rowOff>
    </xdr:from>
    <xdr:to>
      <xdr:col>5</xdr:col>
      <xdr:colOff>1231035</xdr:colOff>
      <xdr:row>41</xdr:row>
      <xdr:rowOff>340177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72351" y="12396212"/>
          <a:ext cx="1535834" cy="4979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554718</xdr:colOff>
      <xdr:row>1</xdr:row>
      <xdr:rowOff>142875</xdr:rowOff>
    </xdr:from>
    <xdr:to>
      <xdr:col>6</xdr:col>
      <xdr:colOff>151529</xdr:colOff>
      <xdr:row>6</xdr:row>
      <xdr:rowOff>152400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231868" y="304800"/>
          <a:ext cx="911261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857250</xdr:colOff>
      <xdr:row>41</xdr:row>
      <xdr:rowOff>266700</xdr:rowOff>
    </xdr:from>
    <xdr:to>
      <xdr:col>7</xdr:col>
      <xdr:colOff>133350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238250" y="12411075"/>
          <a:ext cx="68199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1000126</xdr:colOff>
      <xdr:row>37</xdr:row>
      <xdr:rowOff>38375</xdr:rowOff>
    </xdr:from>
    <xdr:to>
      <xdr:col>6</xdr:col>
      <xdr:colOff>1031941</xdr:colOff>
      <xdr:row>38</xdr:row>
      <xdr:rowOff>191886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6" y="11077850"/>
          <a:ext cx="1489140" cy="505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288018</xdr:colOff>
      <xdr:row>0</xdr:row>
      <xdr:rowOff>139204</xdr:rowOff>
    </xdr:from>
    <xdr:to>
      <xdr:col>7</xdr:col>
      <xdr:colOff>133350</xdr:colOff>
      <xdr:row>6</xdr:row>
      <xdr:rowOff>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74593" y="139204"/>
          <a:ext cx="883557" cy="83234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609600</xdr:colOff>
      <xdr:row>37</xdr:row>
      <xdr:rowOff>244928</xdr:rowOff>
    </xdr:from>
    <xdr:to>
      <xdr:col>6</xdr:col>
      <xdr:colOff>973844</xdr:colOff>
      <xdr:row>39</xdr:row>
      <xdr:rowOff>130628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15000" y="1141775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288018</xdr:colOff>
      <xdr:row>0</xdr:row>
      <xdr:rowOff>152400</xdr:rowOff>
    </xdr:from>
    <xdr:to>
      <xdr:col>7</xdr:col>
      <xdr:colOff>330591</xdr:colOff>
      <xdr:row>6</xdr:row>
      <xdr:rowOff>152400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50743" y="152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1276351</xdr:colOff>
      <xdr:row>42</xdr:row>
      <xdr:rowOff>46024</xdr:rowOff>
    </xdr:from>
    <xdr:to>
      <xdr:col>3</xdr:col>
      <xdr:colOff>39216</xdr:colOff>
      <xdr:row>43</xdr:row>
      <xdr:rowOff>197303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076951" y="11437924"/>
          <a:ext cx="1553690" cy="5037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1935843</xdr:colOff>
      <xdr:row>1</xdr:row>
      <xdr:rowOff>161924</xdr:rowOff>
    </xdr:from>
    <xdr:to>
      <xdr:col>3</xdr:col>
      <xdr:colOff>66875</xdr:colOff>
      <xdr:row>7</xdr:row>
      <xdr:rowOff>19049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736443" y="323849"/>
          <a:ext cx="921857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10</xdr:col>
      <xdr:colOff>482600</xdr:colOff>
      <xdr:row>30</xdr:row>
      <xdr:rowOff>149678</xdr:rowOff>
    </xdr:from>
    <xdr:to>
      <xdr:col>12</xdr:col>
      <xdr:colOff>703969</xdr:colOff>
      <xdr:row>33</xdr:row>
      <xdr:rowOff>168728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600" y="71219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564243</xdr:colOff>
      <xdr:row>2</xdr:row>
      <xdr:rowOff>127000</xdr:rowOff>
    </xdr:from>
    <xdr:to>
      <xdr:col>13</xdr:col>
      <xdr:colOff>44841</xdr:colOff>
      <xdr:row>7</xdr:row>
      <xdr:rowOff>146050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81343" y="5080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673100</xdr:colOff>
      <xdr:row>11</xdr:row>
      <xdr:rowOff>228600</xdr:rowOff>
    </xdr:from>
    <xdr:to>
      <xdr:col>13</xdr:col>
      <xdr:colOff>495300</xdr:colOff>
      <xdr:row>21</xdr:row>
      <xdr:rowOff>177799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632662</xdr:colOff>
      <xdr:row>24</xdr:row>
      <xdr:rowOff>63500</xdr:rowOff>
    </xdr:from>
    <xdr:to>
      <xdr:col>12</xdr:col>
      <xdr:colOff>437270</xdr:colOff>
      <xdr:row>25</xdr:row>
      <xdr:rowOff>384628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836862" y="7518400"/>
          <a:ext cx="2204908" cy="71482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157843</xdr:colOff>
      <xdr:row>3</xdr:row>
      <xdr:rowOff>0</xdr:rowOff>
    </xdr:from>
    <xdr:to>
      <xdr:col>13</xdr:col>
      <xdr:colOff>438541</xdr:colOff>
      <xdr:row>8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762343" y="5715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190501</xdr:rowOff>
    </xdr:from>
    <xdr:to>
      <xdr:col>13</xdr:col>
      <xdr:colOff>114300</xdr:colOff>
      <xdr:row>22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25</xdr:row>
      <xdr:rowOff>175078</xdr:rowOff>
    </xdr:from>
    <xdr:to>
      <xdr:col>12</xdr:col>
      <xdr:colOff>246769</xdr:colOff>
      <xdr:row>27</xdr:row>
      <xdr:rowOff>67128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44100" y="74394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145143</xdr:colOff>
      <xdr:row>2</xdr:row>
      <xdr:rowOff>88900</xdr:rowOff>
    </xdr:from>
    <xdr:to>
      <xdr:col>12</xdr:col>
      <xdr:colOff>425841</xdr:colOff>
      <xdr:row>7</xdr:row>
      <xdr:rowOff>107950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63943" y="4699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38100</xdr:rowOff>
    </xdr:from>
    <xdr:to>
      <xdr:col>1</xdr:col>
      <xdr:colOff>1009650</xdr:colOff>
      <xdr:row>6</xdr:row>
      <xdr:rowOff>9525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590550" y="200025"/>
          <a:ext cx="7810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152401</xdr:colOff>
      <xdr:row>20</xdr:row>
      <xdr:rowOff>161925</xdr:rowOff>
    </xdr:from>
    <xdr:to>
      <xdr:col>8</xdr:col>
      <xdr:colOff>762001</xdr:colOff>
      <xdr:row>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771525</xdr:colOff>
      <xdr:row>38</xdr:row>
      <xdr:rowOff>83003</xdr:rowOff>
    </xdr:from>
    <xdr:to>
      <xdr:col>10</xdr:col>
      <xdr:colOff>535694</xdr:colOff>
      <xdr:row>42</xdr:row>
      <xdr:rowOff>25853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58325" y="7541078"/>
          <a:ext cx="187871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59419</xdr:colOff>
      <xdr:row>1</xdr:row>
      <xdr:rowOff>28574</xdr:rowOff>
    </xdr:from>
    <xdr:to>
      <xdr:col>10</xdr:col>
      <xdr:colOff>59575</xdr:colOff>
      <xdr:row>6</xdr:row>
      <xdr:rowOff>104774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832069" y="190499"/>
          <a:ext cx="1028856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0</xdr:row>
      <xdr:rowOff>209550</xdr:rowOff>
    </xdr:from>
    <xdr:to>
      <xdr:col>1</xdr:col>
      <xdr:colOff>1009650</xdr:colOff>
      <xdr:row>4</xdr:row>
      <xdr:rowOff>253252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7526" t="6819" r="12371" b="10227"/>
        <a:stretch/>
      </xdr:blipFill>
      <xdr:spPr bwMode="auto">
        <a:xfrm>
          <a:off x="723899" y="209550"/>
          <a:ext cx="704851" cy="805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466726</xdr:colOff>
      <xdr:row>31</xdr:row>
      <xdr:rowOff>33956</xdr:rowOff>
    </xdr:from>
    <xdr:to>
      <xdr:col>10</xdr:col>
      <xdr:colOff>592402</xdr:colOff>
      <xdr:row>34</xdr:row>
      <xdr:rowOff>83003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67551" y="5720381"/>
          <a:ext cx="1725876" cy="53482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534942</xdr:colOff>
      <xdr:row>0</xdr:row>
      <xdr:rowOff>257175</xdr:rowOff>
    </xdr:from>
    <xdr:to>
      <xdr:col>10</xdr:col>
      <xdr:colOff>619125</xdr:colOff>
      <xdr:row>4</xdr:row>
      <xdr:rowOff>295274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35867" y="257175"/>
          <a:ext cx="884283" cy="8000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1</xdr:col>
      <xdr:colOff>794584</xdr:colOff>
      <xdr:row>6</xdr:row>
      <xdr:rowOff>133350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5250"/>
          <a:ext cx="956509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3981449</xdr:colOff>
      <xdr:row>37</xdr:row>
      <xdr:rowOff>105839</xdr:rowOff>
    </xdr:from>
    <xdr:to>
      <xdr:col>2</xdr:col>
      <xdr:colOff>866775</xdr:colOff>
      <xdr:row>41</xdr:row>
      <xdr:rowOff>25852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90999" y="7325789"/>
          <a:ext cx="1714501" cy="567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2268</xdr:colOff>
      <xdr:row>0</xdr:row>
      <xdr:rowOff>66675</xdr:rowOff>
    </xdr:from>
    <xdr:to>
      <xdr:col>2</xdr:col>
      <xdr:colOff>1047750</xdr:colOff>
      <xdr:row>5</xdr:row>
      <xdr:rowOff>149655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40993" y="66675"/>
          <a:ext cx="1045482" cy="8926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9" tableBorderDxfId="98">
  <autoFilter ref="B13:D22"/>
  <tableColumns count="3">
    <tableColumn id="1" name="CONCEPTO" dataDxfId="97"/>
    <tableColumn id="2" name="SEPT / 2020" dataDxfId="96"/>
    <tableColumn id="3" name="SEPT /2021" dataDxfId="9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4" dataDxfId="92" headerRowBorderDxfId="93" tableBorderDxfId="91">
  <autoFilter ref="B14:D22"/>
  <sortState ref="B18:D25">
    <sortCondition ref="C18:C25"/>
  </sortState>
  <tableColumns count="3">
    <tableColumn id="1" name="CONCEPTOS" dataDxfId="90" dataCellStyle="Normal 2"/>
    <tableColumn id="2" name="SEPT/2020" dataDxfId="89" dataCellStyle="Normal 2"/>
    <tableColumn id="3" name="SEPT /2021" dataDxfId="88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dataDxfId="86" headerRowBorderDxfId="87" tableBorderDxfId="85">
  <autoFilter ref="B14:D19"/>
  <tableColumns count="3">
    <tableColumn id="1" name="CONCEPTO" dataDxfId="84" dataCellStyle="Normal 2"/>
    <tableColumn id="2" name="SEPT/2020" dataDxfId="83" dataCellStyle="Normal 2"/>
    <tableColumn id="3" name="SEPT /2021" dataDxfId="82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1" dataDxfId="79" headerRowBorderDxfId="80" tableBorderDxfId="78">
  <autoFilter ref="B14:D19"/>
  <tableColumns count="3">
    <tableColumn id="1" name="CONCEPTO" dataDxfId="77" dataCellStyle="Normal 2"/>
    <tableColumn id="2" name="SEPT/2020" dataDxfId="76" dataCellStyle="Normal 2"/>
    <tableColumn id="3" name="SEPT /2021" dataDxfId="75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4" headerRowBorderDxfId="73" tableBorderDxfId="72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1" dataDxfId="69" headerRowBorderDxfId="70" tableBorderDxfId="68" headerRowCellStyle="Normal 2" dataCellStyle="Normal 2">
  <autoFilter ref="B11:G37"/>
  <tableColumns count="6">
    <tableColumn id="1" name="HORA" dataDxfId="67"/>
    <tableColumn id="2" name="CHOQUES" dataDxfId="66" dataCellStyle="Normal 2"/>
    <tableColumn id="3" name="ATROPELLOS" dataDxfId="65" dataCellStyle="Normal 2"/>
    <tableColumn id="4" name="VOLCADURAS" dataDxfId="64" dataCellStyle="Normal 2"/>
    <tableColumn id="5" name="CAIDA DE PERSONA" dataDxfId="63" dataCellStyle="Normal 2"/>
    <tableColumn id="6" name="COMPUTO" dataDxfId="62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1" dataDxfId="59" headerRowBorderDxfId="60" tableBorderDxfId="58" headerRowCellStyle="Normal 2" dataCellStyle="Normal 2">
  <autoFilter ref="B11:C37"/>
  <tableColumns count="2">
    <tableColumn id="1" name="HORA" dataDxfId="57"/>
    <tableColumn id="2" name="ESTADO  DE EBRIEDAD" dataDxfId="56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5" dataDxfId="53" headerRowBorderDxfId="54" tableBorderDxfId="52" headerRowCellStyle="Normal 2" dataCellStyle="Normal 2">
  <autoFilter ref="B45:C63"/>
  <tableColumns count="2">
    <tableColumn id="1" name="EDAD" dataDxfId="51"/>
    <tableColumn id="2" name="ESTADO  DE EBRIEDAD" dataDxfId="50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9" dataDxfId="47" headerRowBorderDxfId="48" tableBorderDxfId="46" totalsRowBorderDxfId="45" headerRowCellStyle="Normal 2">
  <autoFilter ref="B68:C70"/>
  <tableColumns count="2">
    <tableColumn id="1" name="GENERO " dataDxfId="44" dataCellStyle="Normal 2"/>
    <tableColumn id="2" name="E.E." dataDxfId="43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2" headerRowBorderDxfId="41" tableBorderDxfId="40" headerRowCellStyle="Normal 2">
  <tableColumns count="2">
    <tableColumn id="1" name="VEHICULO" dataDxfId="39" dataCellStyle="Normal 2"/>
    <tableColumn id="2" name="CANTIDAD" dataDxfId="38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37" dataDxfId="35" headerRowBorderDxfId="36" tableBorderDxfId="34">
  <autoFilter ref="B12:C16"/>
  <tableColumns count="2">
    <tableColumn id="1" name="CONCEPTO" dataDxfId="33"/>
    <tableColumn id="2" name="SEPTIEMBRE" dataDxfId="32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1" dataDxfId="29" headerRowBorderDxfId="30" tableBorderDxfId="28">
  <autoFilter ref="B12:D17"/>
  <tableColumns count="3">
    <tableColumn id="1" name="CONCEPTO" dataDxfId="27"/>
    <tableColumn id="2" name="SEPT/2020" dataDxfId="26"/>
    <tableColumn id="3" name="SEPT /2021" dataDxfId="25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4" dataDxfId="22" headerRowBorderDxfId="23" tableBorderDxfId="21">
  <autoFilter ref="A12:C17"/>
  <tableColumns count="3">
    <tableColumn id="1" name="CONCEPTO" dataDxfId="20"/>
    <tableColumn id="2" name="SEPT/2020" dataDxfId="19"/>
    <tableColumn id="3" name="SEPT /2021" dataDxfId="18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17" dataDxfId="16" tableBorderDxfId="15">
  <tableColumns count="9">
    <tableColumn id="1" name="Columna1" dataDxfId="14"/>
    <tableColumn id="2" name="CUMPLIDOS" dataDxfId="13"/>
    <tableColumn id="3" name="ACTIVIDAD" dataDxfId="12"/>
    <tableColumn id="4" name="AMONESTADOS" dataDxfId="11"/>
    <tableColumn id="5" name="SIN EVIDENCIA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B11:C29" totalsRowShown="0" headerRowDxfId="5" headerRowBorderDxfId="4" tableBorderDxfId="3" totalsRowBorderDxfId="2">
  <autoFilter ref="B11:C29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zoomScale="75" zoomScaleNormal="75" zoomScaleSheetLayoutView="75" zoomScalePageLayoutView="75" workbookViewId="0">
      <selection activeCell="C32" sqref="C32"/>
    </sheetView>
  </sheetViews>
  <sheetFormatPr baseColWidth="10" defaultRowHeight="12.75" x14ac:dyDescent="0.2"/>
  <cols>
    <col min="1" max="1" width="8.7109375" style="1" customWidth="1"/>
    <col min="2" max="2" width="29.140625" style="1" customWidth="1"/>
    <col min="3" max="3" width="18.5703125" style="1" customWidth="1"/>
    <col min="4" max="4" width="22.4257812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271" t="s">
        <v>161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</row>
    <row r="12" spans="2:14" ht="34.5" customHeight="1" thickBot="1" x14ac:dyDescent="0.25">
      <c r="B12" s="2"/>
      <c r="C12" s="2"/>
      <c r="D12" s="103"/>
    </row>
    <row r="13" spans="2:14" ht="21" customHeight="1" x14ac:dyDescent="0.2">
      <c r="B13" s="104" t="s">
        <v>0</v>
      </c>
      <c r="C13" s="105" t="s">
        <v>158</v>
      </c>
      <c r="D13" s="105" t="s">
        <v>162</v>
      </c>
    </row>
    <row r="14" spans="2:14" ht="30.95" customHeight="1" x14ac:dyDescent="0.2">
      <c r="B14" s="106" t="s">
        <v>1</v>
      </c>
      <c r="C14" s="185">
        <v>256</v>
      </c>
      <c r="D14" s="181">
        <v>331</v>
      </c>
    </row>
    <row r="15" spans="2:14" ht="30.95" customHeight="1" x14ac:dyDescent="0.2">
      <c r="B15" s="106" t="s">
        <v>2</v>
      </c>
      <c r="C15" s="186">
        <v>6</v>
      </c>
      <c r="D15" s="181">
        <v>14</v>
      </c>
    </row>
    <row r="16" spans="2:14" ht="30.95" customHeight="1" x14ac:dyDescent="0.2">
      <c r="B16" s="106" t="s">
        <v>3</v>
      </c>
      <c r="C16" s="186">
        <v>8</v>
      </c>
      <c r="D16" s="181">
        <v>7</v>
      </c>
    </row>
    <row r="17" spans="2:5" ht="30.95" customHeight="1" x14ac:dyDescent="0.2">
      <c r="B17" s="106" t="s">
        <v>4</v>
      </c>
      <c r="C17" s="186">
        <v>0</v>
      </c>
      <c r="D17" s="181">
        <v>1</v>
      </c>
    </row>
    <row r="18" spans="2:5" ht="12.75" customHeight="1" x14ac:dyDescent="0.2">
      <c r="B18" s="107"/>
      <c r="C18" s="184"/>
      <c r="D18" s="182"/>
    </row>
    <row r="19" spans="2:5" ht="30.95" customHeight="1" x14ac:dyDescent="0.2">
      <c r="B19" s="108" t="s">
        <v>5</v>
      </c>
      <c r="C19" s="181">
        <f>C14+C15+C16+C17</f>
        <v>270</v>
      </c>
      <c r="D19" s="181">
        <f>D14+D15+D16+D17</f>
        <v>353</v>
      </c>
    </row>
    <row r="20" spans="2:5" ht="12.75" customHeight="1" thickBot="1" x14ac:dyDescent="0.25">
      <c r="B20" s="109"/>
      <c r="C20" s="184"/>
      <c r="D20" s="182"/>
    </row>
    <row r="21" spans="2:5" ht="30.95" customHeight="1" thickTop="1" x14ac:dyDescent="0.2">
      <c r="B21" s="106" t="s">
        <v>6</v>
      </c>
      <c r="C21" s="269">
        <v>174</v>
      </c>
      <c r="D21" s="181">
        <v>225</v>
      </c>
    </row>
    <row r="22" spans="2:5" ht="30.95" customHeight="1" thickBot="1" x14ac:dyDescent="0.25">
      <c r="B22" s="110" t="s">
        <v>7</v>
      </c>
      <c r="C22" s="270">
        <v>3</v>
      </c>
      <c r="D22" s="183">
        <v>4</v>
      </c>
    </row>
    <row r="23" spans="2:5" ht="9" customHeight="1" x14ac:dyDescent="0.2">
      <c r="E23" s="102"/>
    </row>
    <row r="24" spans="2:5" x14ac:dyDescent="0.2">
      <c r="E24" s="102"/>
    </row>
    <row r="25" spans="2:5" x14ac:dyDescent="0.2">
      <c r="E25" s="102"/>
    </row>
    <row r="26" spans="2:5" x14ac:dyDescent="0.2">
      <c r="E26" s="102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3"/>
  <sheetViews>
    <sheetView showGridLines="0" view="pageLayout" topLeftCell="A13" zoomScale="70" zoomScaleNormal="50" zoomScaleSheetLayoutView="75" zoomScalePageLayoutView="70" workbookViewId="0">
      <selection activeCell="D25" sqref="D25"/>
    </sheetView>
  </sheetViews>
  <sheetFormatPr baseColWidth="10" defaultRowHeight="15" x14ac:dyDescent="0.2"/>
  <cols>
    <col min="1" max="1" width="8" style="3" customWidth="1"/>
    <col min="2" max="2" width="30.85546875" style="3" customWidth="1"/>
    <col min="3" max="3" width="17.5703125" style="3" customWidth="1"/>
    <col min="4" max="4" width="16.5703125" style="3" customWidth="1"/>
    <col min="5" max="16384" width="11.42578125" style="3"/>
  </cols>
  <sheetData>
    <row r="9" spans="2:17" ht="20.25" x14ac:dyDescent="0.3">
      <c r="B9" s="272" t="s">
        <v>163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95"/>
      <c r="Q9" s="95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thickBot="1" x14ac:dyDescent="0.25">
      <c r="B14" s="203" t="s">
        <v>12</v>
      </c>
      <c r="C14" s="204" t="s">
        <v>159</v>
      </c>
      <c r="D14" s="204" t="s">
        <v>162</v>
      </c>
    </row>
    <row r="15" spans="2:17" ht="30.95" customHeight="1" x14ac:dyDescent="0.2">
      <c r="B15" s="205" t="s">
        <v>10</v>
      </c>
      <c r="C15" s="206">
        <v>2</v>
      </c>
      <c r="D15" s="207">
        <v>3</v>
      </c>
    </row>
    <row r="16" spans="2:17" ht="30.95" customHeight="1" x14ac:dyDescent="0.2">
      <c r="B16" s="208" t="s">
        <v>112</v>
      </c>
      <c r="C16" s="197">
        <v>3</v>
      </c>
      <c r="D16" s="209">
        <v>1</v>
      </c>
    </row>
    <row r="17" spans="2:4" ht="30.95" customHeight="1" x14ac:dyDescent="0.2">
      <c r="B17" s="208" t="s">
        <v>11</v>
      </c>
      <c r="C17" s="197">
        <v>29</v>
      </c>
      <c r="D17" s="209">
        <v>39</v>
      </c>
    </row>
    <row r="18" spans="2:4" ht="30.95" customHeight="1" x14ac:dyDescent="0.2">
      <c r="B18" s="208" t="s">
        <v>144</v>
      </c>
      <c r="C18" s="197">
        <v>42</v>
      </c>
      <c r="D18" s="210">
        <v>60</v>
      </c>
    </row>
    <row r="19" spans="2:4" ht="30.95" customHeight="1" x14ac:dyDescent="0.2">
      <c r="B19" s="208" t="s">
        <v>9</v>
      </c>
      <c r="C19" s="197">
        <v>43</v>
      </c>
      <c r="D19" s="210">
        <v>56</v>
      </c>
    </row>
    <row r="20" spans="2:4" ht="30.95" customHeight="1" thickBot="1" x14ac:dyDescent="0.25">
      <c r="B20" s="211" t="s">
        <v>107</v>
      </c>
      <c r="C20" s="212">
        <v>151</v>
      </c>
      <c r="D20" s="213">
        <v>194</v>
      </c>
    </row>
    <row r="21" spans="2:4" ht="12.75" customHeight="1" x14ac:dyDescent="0.2">
      <c r="B21" s="214"/>
      <c r="C21" s="215"/>
      <c r="D21" s="215"/>
    </row>
    <row r="22" spans="2:4" ht="30.95" customHeight="1" thickBot="1" x14ac:dyDescent="0.25">
      <c r="B22" s="216" t="s">
        <v>5</v>
      </c>
      <c r="C22" s="217">
        <f>SUM(C15:C21)</f>
        <v>270</v>
      </c>
      <c r="D22" s="217">
        <f>SUM(D15:D21)</f>
        <v>353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47" t="s">
        <v>133</v>
      </c>
      <c r="C30" s="148">
        <v>69</v>
      </c>
    </row>
    <row r="31" spans="2:4" ht="15.75" x14ac:dyDescent="0.2">
      <c r="B31" s="149" t="s">
        <v>134</v>
      </c>
      <c r="C31" s="150">
        <v>56</v>
      </c>
    </row>
    <row r="32" spans="2:4" ht="23.25" customHeight="1" x14ac:dyDescent="0.2">
      <c r="B32" s="149" t="s">
        <v>149</v>
      </c>
      <c r="C32" s="150">
        <v>2</v>
      </c>
    </row>
    <row r="33" spans="2:3" ht="21" customHeight="1" x14ac:dyDescent="0.2">
      <c r="B33" s="149" t="s">
        <v>137</v>
      </c>
      <c r="C33" s="150">
        <v>33</v>
      </c>
    </row>
    <row r="34" spans="2:3" ht="21" customHeight="1" x14ac:dyDescent="0.2">
      <c r="B34" s="149" t="s">
        <v>150</v>
      </c>
      <c r="C34" s="150">
        <v>0</v>
      </c>
    </row>
    <row r="35" spans="2:3" ht="23.25" customHeight="1" x14ac:dyDescent="0.2">
      <c r="B35" s="149" t="s">
        <v>135</v>
      </c>
      <c r="C35" s="150">
        <v>5</v>
      </c>
    </row>
    <row r="36" spans="2:3" ht="21" customHeight="1" x14ac:dyDescent="0.2">
      <c r="B36" s="149" t="s">
        <v>145</v>
      </c>
      <c r="C36" s="150">
        <v>7</v>
      </c>
    </row>
    <row r="37" spans="2:3" ht="15.75" x14ac:dyDescent="0.2">
      <c r="B37" s="149" t="s">
        <v>139</v>
      </c>
      <c r="C37" s="150">
        <v>2</v>
      </c>
    </row>
    <row r="38" spans="2:3" ht="15.75" x14ac:dyDescent="0.2">
      <c r="B38" s="149" t="s">
        <v>153</v>
      </c>
      <c r="C38" s="150">
        <v>0</v>
      </c>
    </row>
    <row r="39" spans="2:3" ht="15.75" x14ac:dyDescent="0.2">
      <c r="B39" s="149" t="s">
        <v>138</v>
      </c>
      <c r="C39" s="150">
        <v>11</v>
      </c>
    </row>
    <row r="40" spans="2:3" ht="15.75" x14ac:dyDescent="0.2">
      <c r="B40" s="149" t="s">
        <v>140</v>
      </c>
      <c r="C40" s="150">
        <v>9</v>
      </c>
    </row>
    <row r="41" spans="2:3" ht="16.5" thickBot="1" x14ac:dyDescent="0.3">
      <c r="B41" s="151"/>
      <c r="C41" s="152">
        <f>SUM(C30:C40)</f>
        <v>194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7" zoomScale="75" zoomScaleNormal="50" zoomScaleSheetLayoutView="75" zoomScalePageLayoutView="75" workbookViewId="0">
      <selection activeCell="D18" sqref="D18"/>
    </sheetView>
  </sheetViews>
  <sheetFormatPr baseColWidth="10" defaultRowHeight="15" x14ac:dyDescent="0.2"/>
  <cols>
    <col min="1" max="1" width="7.28515625" style="3" customWidth="1"/>
    <col min="2" max="2" width="25.42578125" style="3" customWidth="1"/>
    <col min="3" max="3" width="16.28515625" style="3" customWidth="1"/>
    <col min="4" max="4" width="17.7109375" style="3" customWidth="1"/>
    <col min="5" max="16384" width="11.42578125" style="3"/>
  </cols>
  <sheetData>
    <row r="1" spans="2:14" x14ac:dyDescent="0.2">
      <c r="F1" s="189"/>
    </row>
    <row r="9" spans="2:14" ht="32.25" customHeight="1" x14ac:dyDescent="0.3">
      <c r="B9" s="272" t="s">
        <v>108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190" t="s">
        <v>0</v>
      </c>
      <c r="C14" s="105" t="s">
        <v>159</v>
      </c>
      <c r="D14" s="105" t="s">
        <v>162</v>
      </c>
    </row>
    <row r="15" spans="2:14" ht="30.95" customHeight="1" x14ac:dyDescent="0.2">
      <c r="B15" s="208" t="s">
        <v>13</v>
      </c>
      <c r="C15" s="218">
        <v>16</v>
      </c>
      <c r="D15" s="209">
        <v>20</v>
      </c>
    </row>
    <row r="16" spans="2:14" ht="30.95" customHeight="1" x14ac:dyDescent="0.2">
      <c r="B16" s="208" t="s">
        <v>14</v>
      </c>
      <c r="C16" s="218">
        <v>19</v>
      </c>
      <c r="D16" s="209">
        <v>20</v>
      </c>
    </row>
    <row r="17" spans="2:4" ht="30.95" customHeight="1" thickBot="1" x14ac:dyDescent="0.25">
      <c r="B17" s="211" t="s">
        <v>15</v>
      </c>
      <c r="C17" s="219">
        <v>1</v>
      </c>
      <c r="D17" s="220">
        <v>1</v>
      </c>
    </row>
    <row r="18" spans="2:4" ht="13.5" customHeight="1" x14ac:dyDescent="0.2">
      <c r="B18" s="221"/>
      <c r="C18" s="222"/>
      <c r="D18" s="222"/>
    </row>
    <row r="19" spans="2:4" ht="30.95" customHeight="1" x14ac:dyDescent="0.2">
      <c r="B19" s="223" t="s">
        <v>5</v>
      </c>
      <c r="C19" s="224">
        <f>C15+C16</f>
        <v>35</v>
      </c>
      <c r="D19" s="224">
        <f>D15+D16</f>
        <v>40</v>
      </c>
    </row>
    <row r="23" spans="2:4" ht="15.75" x14ac:dyDescent="0.25">
      <c r="B23" s="82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D18" sqref="D18"/>
    </sheetView>
  </sheetViews>
  <sheetFormatPr baseColWidth="10" defaultRowHeight="15" x14ac:dyDescent="0.2"/>
  <cols>
    <col min="1" max="1" width="7.140625" style="3" customWidth="1"/>
    <col min="2" max="2" width="23.5703125" style="3" customWidth="1"/>
    <col min="3" max="3" width="17.5703125" style="3" customWidth="1"/>
    <col min="4" max="4" width="16.7109375" style="3" customWidth="1"/>
    <col min="5" max="16384" width="11.42578125" style="3"/>
  </cols>
  <sheetData>
    <row r="9" spans="2:15" ht="32.25" customHeight="1" x14ac:dyDescent="0.25">
      <c r="B9" s="273" t="s">
        <v>109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111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25" t="s">
        <v>0</v>
      </c>
      <c r="C14" s="192" t="s">
        <v>159</v>
      </c>
      <c r="D14" s="192" t="s">
        <v>162</v>
      </c>
    </row>
    <row r="15" spans="2:15" ht="30.95" customHeight="1" x14ac:dyDescent="0.2">
      <c r="B15" s="208" t="s">
        <v>13</v>
      </c>
      <c r="C15" s="218">
        <v>2</v>
      </c>
      <c r="D15" s="209">
        <v>3</v>
      </c>
    </row>
    <row r="16" spans="2:15" ht="30.95" customHeight="1" x14ac:dyDescent="0.2">
      <c r="B16" s="208" t="s">
        <v>14</v>
      </c>
      <c r="C16" s="218">
        <v>1</v>
      </c>
      <c r="D16" s="209">
        <v>5</v>
      </c>
    </row>
    <row r="17" spans="2:4" ht="30.95" customHeight="1" thickBot="1" x14ac:dyDescent="0.25">
      <c r="B17" s="211" t="s">
        <v>15</v>
      </c>
      <c r="C17" s="219">
        <v>0</v>
      </c>
      <c r="D17" s="220">
        <v>0</v>
      </c>
    </row>
    <row r="18" spans="2:4" ht="13.5" customHeight="1" thickBot="1" x14ac:dyDescent="0.25">
      <c r="B18" s="221"/>
      <c r="C18" s="222"/>
      <c r="D18" s="222"/>
    </row>
    <row r="19" spans="2:4" ht="30.95" customHeight="1" thickBot="1" x14ac:dyDescent="0.25">
      <c r="B19" s="226" t="s">
        <v>5</v>
      </c>
      <c r="C19" s="227">
        <f>C15+C16</f>
        <v>3</v>
      </c>
      <c r="D19" s="228">
        <f>D15+D16</f>
        <v>8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A28" zoomScaleNormal="50" zoomScaleSheetLayoutView="75" workbookViewId="0">
      <selection activeCell="B39" sqref="B39"/>
    </sheetView>
  </sheetViews>
  <sheetFormatPr baseColWidth="10" defaultRowHeight="12.75" x14ac:dyDescent="0.2"/>
  <cols>
    <col min="1" max="1" width="32.28515625" style="16" customWidth="1"/>
    <col min="2" max="4" width="19.7109375" style="16" customWidth="1"/>
    <col min="5" max="5" width="23.7109375" style="16" customWidth="1"/>
    <col min="6" max="6" width="19.7109375" style="16" customWidth="1"/>
    <col min="7" max="256" width="11.42578125" style="16"/>
    <col min="257" max="257" width="38.42578125" style="16" customWidth="1"/>
    <col min="258" max="262" width="19.7109375" style="16" customWidth="1"/>
    <col min="263" max="512" width="11.42578125" style="16"/>
    <col min="513" max="513" width="38.42578125" style="16" customWidth="1"/>
    <col min="514" max="518" width="19.7109375" style="16" customWidth="1"/>
    <col min="519" max="768" width="11.42578125" style="16"/>
    <col min="769" max="769" width="38.42578125" style="16" customWidth="1"/>
    <col min="770" max="774" width="19.7109375" style="16" customWidth="1"/>
    <col min="775" max="1024" width="11.42578125" style="16"/>
    <col min="1025" max="1025" width="38.42578125" style="16" customWidth="1"/>
    <col min="1026" max="1030" width="19.7109375" style="16" customWidth="1"/>
    <col min="1031" max="1280" width="11.42578125" style="16"/>
    <col min="1281" max="1281" width="38.42578125" style="16" customWidth="1"/>
    <col min="1282" max="1286" width="19.7109375" style="16" customWidth="1"/>
    <col min="1287" max="1536" width="11.42578125" style="16"/>
    <col min="1537" max="1537" width="38.42578125" style="16" customWidth="1"/>
    <col min="1538" max="1542" width="19.7109375" style="16" customWidth="1"/>
    <col min="1543" max="1792" width="11.42578125" style="16"/>
    <col min="1793" max="1793" width="38.42578125" style="16" customWidth="1"/>
    <col min="1794" max="1798" width="19.7109375" style="16" customWidth="1"/>
    <col min="1799" max="2048" width="11.42578125" style="16"/>
    <col min="2049" max="2049" width="38.42578125" style="16" customWidth="1"/>
    <col min="2050" max="2054" width="19.7109375" style="16" customWidth="1"/>
    <col min="2055" max="2304" width="11.42578125" style="16"/>
    <col min="2305" max="2305" width="38.42578125" style="16" customWidth="1"/>
    <col min="2306" max="2310" width="19.7109375" style="16" customWidth="1"/>
    <col min="2311" max="2560" width="11.42578125" style="16"/>
    <col min="2561" max="2561" width="38.42578125" style="16" customWidth="1"/>
    <col min="2562" max="2566" width="19.7109375" style="16" customWidth="1"/>
    <col min="2567" max="2816" width="11.42578125" style="16"/>
    <col min="2817" max="2817" width="38.42578125" style="16" customWidth="1"/>
    <col min="2818" max="2822" width="19.7109375" style="16" customWidth="1"/>
    <col min="2823" max="3072" width="11.42578125" style="16"/>
    <col min="3073" max="3073" width="38.42578125" style="16" customWidth="1"/>
    <col min="3074" max="3078" width="19.7109375" style="16" customWidth="1"/>
    <col min="3079" max="3328" width="11.42578125" style="16"/>
    <col min="3329" max="3329" width="38.42578125" style="16" customWidth="1"/>
    <col min="3330" max="3334" width="19.7109375" style="16" customWidth="1"/>
    <col min="3335" max="3584" width="11.42578125" style="16"/>
    <col min="3585" max="3585" width="38.42578125" style="16" customWidth="1"/>
    <col min="3586" max="3590" width="19.7109375" style="16" customWidth="1"/>
    <col min="3591" max="3840" width="11.42578125" style="16"/>
    <col min="3841" max="3841" width="38.42578125" style="16" customWidth="1"/>
    <col min="3842" max="3846" width="19.7109375" style="16" customWidth="1"/>
    <col min="3847" max="4096" width="11.42578125" style="16"/>
    <col min="4097" max="4097" width="38.42578125" style="16" customWidth="1"/>
    <col min="4098" max="4102" width="19.7109375" style="16" customWidth="1"/>
    <col min="4103" max="4352" width="11.42578125" style="16"/>
    <col min="4353" max="4353" width="38.42578125" style="16" customWidth="1"/>
    <col min="4354" max="4358" width="19.7109375" style="16" customWidth="1"/>
    <col min="4359" max="4608" width="11.42578125" style="16"/>
    <col min="4609" max="4609" width="38.42578125" style="16" customWidth="1"/>
    <col min="4610" max="4614" width="19.7109375" style="16" customWidth="1"/>
    <col min="4615" max="4864" width="11.42578125" style="16"/>
    <col min="4865" max="4865" width="38.42578125" style="16" customWidth="1"/>
    <col min="4866" max="4870" width="19.7109375" style="16" customWidth="1"/>
    <col min="4871" max="5120" width="11.42578125" style="16"/>
    <col min="5121" max="5121" width="38.42578125" style="16" customWidth="1"/>
    <col min="5122" max="5126" width="19.7109375" style="16" customWidth="1"/>
    <col min="5127" max="5376" width="11.42578125" style="16"/>
    <col min="5377" max="5377" width="38.42578125" style="16" customWidth="1"/>
    <col min="5378" max="5382" width="19.7109375" style="16" customWidth="1"/>
    <col min="5383" max="5632" width="11.42578125" style="16"/>
    <col min="5633" max="5633" width="38.42578125" style="16" customWidth="1"/>
    <col min="5634" max="5638" width="19.7109375" style="16" customWidth="1"/>
    <col min="5639" max="5888" width="11.42578125" style="16"/>
    <col min="5889" max="5889" width="38.42578125" style="16" customWidth="1"/>
    <col min="5890" max="5894" width="19.7109375" style="16" customWidth="1"/>
    <col min="5895" max="6144" width="11.42578125" style="16"/>
    <col min="6145" max="6145" width="38.42578125" style="16" customWidth="1"/>
    <col min="6146" max="6150" width="19.7109375" style="16" customWidth="1"/>
    <col min="6151" max="6400" width="11.42578125" style="16"/>
    <col min="6401" max="6401" width="38.42578125" style="16" customWidth="1"/>
    <col min="6402" max="6406" width="19.7109375" style="16" customWidth="1"/>
    <col min="6407" max="6656" width="11.42578125" style="16"/>
    <col min="6657" max="6657" width="38.42578125" style="16" customWidth="1"/>
    <col min="6658" max="6662" width="19.7109375" style="16" customWidth="1"/>
    <col min="6663" max="6912" width="11.42578125" style="16"/>
    <col min="6913" max="6913" width="38.42578125" style="16" customWidth="1"/>
    <col min="6914" max="6918" width="19.7109375" style="16" customWidth="1"/>
    <col min="6919" max="7168" width="11.42578125" style="16"/>
    <col min="7169" max="7169" width="38.42578125" style="16" customWidth="1"/>
    <col min="7170" max="7174" width="19.7109375" style="16" customWidth="1"/>
    <col min="7175" max="7424" width="11.42578125" style="16"/>
    <col min="7425" max="7425" width="38.42578125" style="16" customWidth="1"/>
    <col min="7426" max="7430" width="19.7109375" style="16" customWidth="1"/>
    <col min="7431" max="7680" width="11.42578125" style="16"/>
    <col min="7681" max="7681" width="38.42578125" style="16" customWidth="1"/>
    <col min="7682" max="7686" width="19.7109375" style="16" customWidth="1"/>
    <col min="7687" max="7936" width="11.42578125" style="16"/>
    <col min="7937" max="7937" width="38.42578125" style="16" customWidth="1"/>
    <col min="7938" max="7942" width="19.7109375" style="16" customWidth="1"/>
    <col min="7943" max="8192" width="11.42578125" style="16"/>
    <col min="8193" max="8193" width="38.42578125" style="16" customWidth="1"/>
    <col min="8194" max="8198" width="19.7109375" style="16" customWidth="1"/>
    <col min="8199" max="8448" width="11.42578125" style="16"/>
    <col min="8449" max="8449" width="38.42578125" style="16" customWidth="1"/>
    <col min="8450" max="8454" width="19.7109375" style="16" customWidth="1"/>
    <col min="8455" max="8704" width="11.42578125" style="16"/>
    <col min="8705" max="8705" width="38.42578125" style="16" customWidth="1"/>
    <col min="8706" max="8710" width="19.7109375" style="16" customWidth="1"/>
    <col min="8711" max="8960" width="11.42578125" style="16"/>
    <col min="8961" max="8961" width="38.42578125" style="16" customWidth="1"/>
    <col min="8962" max="8966" width="19.7109375" style="16" customWidth="1"/>
    <col min="8967" max="9216" width="11.42578125" style="16"/>
    <col min="9217" max="9217" width="38.42578125" style="16" customWidth="1"/>
    <col min="9218" max="9222" width="19.7109375" style="16" customWidth="1"/>
    <col min="9223" max="9472" width="11.42578125" style="16"/>
    <col min="9473" max="9473" width="38.42578125" style="16" customWidth="1"/>
    <col min="9474" max="9478" width="19.7109375" style="16" customWidth="1"/>
    <col min="9479" max="9728" width="11.42578125" style="16"/>
    <col min="9729" max="9729" width="38.42578125" style="16" customWidth="1"/>
    <col min="9730" max="9734" width="19.7109375" style="16" customWidth="1"/>
    <col min="9735" max="9984" width="11.42578125" style="16"/>
    <col min="9985" max="9985" width="38.42578125" style="16" customWidth="1"/>
    <col min="9986" max="9990" width="19.7109375" style="16" customWidth="1"/>
    <col min="9991" max="10240" width="11.42578125" style="16"/>
    <col min="10241" max="10241" width="38.42578125" style="16" customWidth="1"/>
    <col min="10242" max="10246" width="19.7109375" style="16" customWidth="1"/>
    <col min="10247" max="10496" width="11.42578125" style="16"/>
    <col min="10497" max="10497" width="38.42578125" style="16" customWidth="1"/>
    <col min="10498" max="10502" width="19.7109375" style="16" customWidth="1"/>
    <col min="10503" max="10752" width="11.42578125" style="16"/>
    <col min="10753" max="10753" width="38.42578125" style="16" customWidth="1"/>
    <col min="10754" max="10758" width="19.7109375" style="16" customWidth="1"/>
    <col min="10759" max="11008" width="11.42578125" style="16"/>
    <col min="11009" max="11009" width="38.42578125" style="16" customWidth="1"/>
    <col min="11010" max="11014" width="19.7109375" style="16" customWidth="1"/>
    <col min="11015" max="11264" width="11.42578125" style="16"/>
    <col min="11265" max="11265" width="38.42578125" style="16" customWidth="1"/>
    <col min="11266" max="11270" width="19.7109375" style="16" customWidth="1"/>
    <col min="11271" max="11520" width="11.42578125" style="16"/>
    <col min="11521" max="11521" width="38.42578125" style="16" customWidth="1"/>
    <col min="11522" max="11526" width="19.7109375" style="16" customWidth="1"/>
    <col min="11527" max="11776" width="11.42578125" style="16"/>
    <col min="11777" max="11777" width="38.42578125" style="16" customWidth="1"/>
    <col min="11778" max="11782" width="19.7109375" style="16" customWidth="1"/>
    <col min="11783" max="12032" width="11.42578125" style="16"/>
    <col min="12033" max="12033" width="38.42578125" style="16" customWidth="1"/>
    <col min="12034" max="12038" width="19.7109375" style="16" customWidth="1"/>
    <col min="12039" max="12288" width="11.42578125" style="16"/>
    <col min="12289" max="12289" width="38.42578125" style="16" customWidth="1"/>
    <col min="12290" max="12294" width="19.7109375" style="16" customWidth="1"/>
    <col min="12295" max="12544" width="11.42578125" style="16"/>
    <col min="12545" max="12545" width="38.42578125" style="16" customWidth="1"/>
    <col min="12546" max="12550" width="19.7109375" style="16" customWidth="1"/>
    <col min="12551" max="12800" width="11.42578125" style="16"/>
    <col min="12801" max="12801" width="38.42578125" style="16" customWidth="1"/>
    <col min="12802" max="12806" width="19.7109375" style="16" customWidth="1"/>
    <col min="12807" max="13056" width="11.42578125" style="16"/>
    <col min="13057" max="13057" width="38.42578125" style="16" customWidth="1"/>
    <col min="13058" max="13062" width="19.7109375" style="16" customWidth="1"/>
    <col min="13063" max="13312" width="11.42578125" style="16"/>
    <col min="13313" max="13313" width="38.42578125" style="16" customWidth="1"/>
    <col min="13314" max="13318" width="19.7109375" style="16" customWidth="1"/>
    <col min="13319" max="13568" width="11.42578125" style="16"/>
    <col min="13569" max="13569" width="38.42578125" style="16" customWidth="1"/>
    <col min="13570" max="13574" width="19.7109375" style="16" customWidth="1"/>
    <col min="13575" max="13824" width="11.42578125" style="16"/>
    <col min="13825" max="13825" width="38.42578125" style="16" customWidth="1"/>
    <col min="13826" max="13830" width="19.7109375" style="16" customWidth="1"/>
    <col min="13831" max="14080" width="11.42578125" style="16"/>
    <col min="14081" max="14081" width="38.42578125" style="16" customWidth="1"/>
    <col min="14082" max="14086" width="19.7109375" style="16" customWidth="1"/>
    <col min="14087" max="14336" width="11.42578125" style="16"/>
    <col min="14337" max="14337" width="38.42578125" style="16" customWidth="1"/>
    <col min="14338" max="14342" width="19.7109375" style="16" customWidth="1"/>
    <col min="14343" max="14592" width="11.42578125" style="16"/>
    <col min="14593" max="14593" width="38.42578125" style="16" customWidth="1"/>
    <col min="14594" max="14598" width="19.7109375" style="16" customWidth="1"/>
    <col min="14599" max="14848" width="11.42578125" style="16"/>
    <col min="14849" max="14849" width="38.42578125" style="16" customWidth="1"/>
    <col min="14850" max="14854" width="19.7109375" style="16" customWidth="1"/>
    <col min="14855" max="15104" width="11.42578125" style="16"/>
    <col min="15105" max="15105" width="38.42578125" style="16" customWidth="1"/>
    <col min="15106" max="15110" width="19.7109375" style="16" customWidth="1"/>
    <col min="15111" max="15360" width="11.42578125" style="16"/>
    <col min="15361" max="15361" width="38.42578125" style="16" customWidth="1"/>
    <col min="15362" max="15366" width="19.7109375" style="16" customWidth="1"/>
    <col min="15367" max="15616" width="11.42578125" style="16"/>
    <col min="15617" max="15617" width="38.42578125" style="16" customWidth="1"/>
    <col min="15618" max="15622" width="19.7109375" style="16" customWidth="1"/>
    <col min="15623" max="15872" width="11.42578125" style="16"/>
    <col min="15873" max="15873" width="38.42578125" style="16" customWidth="1"/>
    <col min="15874" max="15878" width="19.7109375" style="16" customWidth="1"/>
    <col min="15879" max="16128" width="11.42578125" style="16"/>
    <col min="16129" max="16129" width="38.42578125" style="16" customWidth="1"/>
    <col min="16130" max="16134" width="19.7109375" style="16" customWidth="1"/>
    <col min="16135" max="16384" width="11.42578125" style="16"/>
  </cols>
  <sheetData>
    <row r="8" spans="1:6" ht="13.5" thickBot="1" x14ac:dyDescent="0.25"/>
    <row r="9" spans="1:6" ht="49.5" customHeight="1" thickBot="1" x14ac:dyDescent="0.25">
      <c r="A9" s="274" t="s">
        <v>164</v>
      </c>
      <c r="B9" s="275"/>
      <c r="C9" s="275"/>
      <c r="D9" s="275"/>
      <c r="E9" s="275"/>
      <c r="F9" s="276"/>
    </row>
    <row r="10" spans="1:6" x14ac:dyDescent="0.2">
      <c r="A10" s="17"/>
      <c r="B10" s="17"/>
      <c r="C10" s="17"/>
      <c r="D10" s="17"/>
      <c r="E10" s="17"/>
      <c r="F10" s="17"/>
    </row>
    <row r="11" spans="1:6" ht="36" customHeight="1" thickBot="1" x14ac:dyDescent="0.25">
      <c r="A11" s="47" t="s">
        <v>53</v>
      </c>
      <c r="B11" s="48" t="s">
        <v>1</v>
      </c>
      <c r="C11" s="48" t="s">
        <v>2</v>
      </c>
      <c r="D11" s="48" t="s">
        <v>3</v>
      </c>
      <c r="E11" s="48" t="s">
        <v>27</v>
      </c>
      <c r="F11" s="49" t="s">
        <v>16</v>
      </c>
    </row>
    <row r="12" spans="1:6" ht="27.95" customHeight="1" x14ac:dyDescent="0.2">
      <c r="A12" s="35" t="s">
        <v>54</v>
      </c>
      <c r="B12" s="36">
        <v>31</v>
      </c>
      <c r="C12" s="36">
        <v>1</v>
      </c>
      <c r="D12" s="36">
        <v>0</v>
      </c>
      <c r="E12" s="36">
        <v>0</v>
      </c>
      <c r="F12" s="36">
        <f t="shared" ref="F12:F27" si="0">SUM(B12:E12)</f>
        <v>32</v>
      </c>
    </row>
    <row r="13" spans="1:6" ht="27.95" customHeight="1" x14ac:dyDescent="0.2">
      <c r="A13" s="18" t="s">
        <v>55</v>
      </c>
      <c r="B13" s="37">
        <v>76</v>
      </c>
      <c r="C13" s="37">
        <v>3</v>
      </c>
      <c r="D13" s="37">
        <v>0</v>
      </c>
      <c r="E13" s="37">
        <v>1</v>
      </c>
      <c r="F13" s="123">
        <f t="shared" si="0"/>
        <v>80</v>
      </c>
    </row>
    <row r="14" spans="1:6" ht="27.95" customHeight="1" x14ac:dyDescent="0.2">
      <c r="A14" s="18" t="s">
        <v>56</v>
      </c>
      <c r="B14" s="37">
        <v>98</v>
      </c>
      <c r="C14" s="37">
        <v>1</v>
      </c>
      <c r="D14" s="37">
        <v>0</v>
      </c>
      <c r="E14" s="37">
        <v>0</v>
      </c>
      <c r="F14" s="123">
        <f t="shared" si="0"/>
        <v>99</v>
      </c>
    </row>
    <row r="15" spans="1:6" ht="27.95" customHeight="1" x14ac:dyDescent="0.2">
      <c r="A15" s="18" t="s">
        <v>57</v>
      </c>
      <c r="B15" s="37">
        <v>73</v>
      </c>
      <c r="C15" s="37">
        <v>1</v>
      </c>
      <c r="D15" s="37">
        <v>1</v>
      </c>
      <c r="E15" s="37">
        <v>0</v>
      </c>
      <c r="F15" s="123">
        <f t="shared" si="0"/>
        <v>75</v>
      </c>
    </row>
    <row r="16" spans="1:6" ht="27.95" customHeight="1" x14ac:dyDescent="0.2">
      <c r="A16" s="18" t="s">
        <v>58</v>
      </c>
      <c r="B16" s="37">
        <v>67</v>
      </c>
      <c r="C16" s="37">
        <v>0</v>
      </c>
      <c r="D16" s="37">
        <v>0</v>
      </c>
      <c r="E16" s="37">
        <v>0</v>
      </c>
      <c r="F16" s="123">
        <f t="shared" si="0"/>
        <v>67</v>
      </c>
    </row>
    <row r="17" spans="1:8" ht="27.95" customHeight="1" x14ac:dyDescent="0.2">
      <c r="A17" s="18" t="s">
        <v>59</v>
      </c>
      <c r="B17" s="37">
        <v>66</v>
      </c>
      <c r="C17" s="37">
        <v>2</v>
      </c>
      <c r="D17" s="37">
        <v>1</v>
      </c>
      <c r="E17" s="37">
        <v>0</v>
      </c>
      <c r="F17" s="123">
        <f t="shared" si="0"/>
        <v>69</v>
      </c>
    </row>
    <row r="18" spans="1:8" ht="27.95" customHeight="1" x14ac:dyDescent="0.2">
      <c r="A18" s="18" t="s">
        <v>60</v>
      </c>
      <c r="B18" s="37">
        <v>62</v>
      </c>
      <c r="C18" s="37">
        <v>1</v>
      </c>
      <c r="D18" s="37">
        <v>2</v>
      </c>
      <c r="E18" s="37">
        <v>0</v>
      </c>
      <c r="F18" s="123">
        <f t="shared" si="0"/>
        <v>65</v>
      </c>
    </row>
    <row r="19" spans="1:8" ht="27.95" customHeight="1" x14ac:dyDescent="0.2">
      <c r="A19" s="18" t="s">
        <v>61</v>
      </c>
      <c r="B19" s="37">
        <v>42</v>
      </c>
      <c r="C19" s="37">
        <v>0</v>
      </c>
      <c r="D19" s="37">
        <v>0</v>
      </c>
      <c r="E19" s="37">
        <v>0</v>
      </c>
      <c r="F19" s="123">
        <f t="shared" si="0"/>
        <v>42</v>
      </c>
    </row>
    <row r="20" spans="1:8" ht="27.95" customHeight="1" x14ac:dyDescent="0.2">
      <c r="A20" s="18" t="s">
        <v>62</v>
      </c>
      <c r="B20" s="37">
        <v>34</v>
      </c>
      <c r="C20" s="37">
        <v>2</v>
      </c>
      <c r="D20" s="37">
        <v>1</v>
      </c>
      <c r="E20" s="37">
        <v>0</v>
      </c>
      <c r="F20" s="37">
        <f t="shared" si="0"/>
        <v>37</v>
      </c>
    </row>
    <row r="21" spans="1:8" ht="27.95" customHeight="1" x14ac:dyDescent="0.2">
      <c r="A21" s="18" t="s">
        <v>63</v>
      </c>
      <c r="B21" s="37">
        <v>16</v>
      </c>
      <c r="C21" s="37">
        <v>1</v>
      </c>
      <c r="D21" s="37">
        <v>0</v>
      </c>
      <c r="E21" s="37">
        <v>0</v>
      </c>
      <c r="F21" s="37">
        <f t="shared" si="0"/>
        <v>17</v>
      </c>
    </row>
    <row r="22" spans="1:8" ht="27.95" customHeight="1" x14ac:dyDescent="0.2">
      <c r="A22" s="18" t="s">
        <v>64</v>
      </c>
      <c r="B22" s="37">
        <v>13</v>
      </c>
      <c r="C22" s="37">
        <v>1</v>
      </c>
      <c r="D22" s="37">
        <v>1</v>
      </c>
      <c r="E22" s="37">
        <v>0</v>
      </c>
      <c r="F22" s="37">
        <f t="shared" si="0"/>
        <v>15</v>
      </c>
    </row>
    <row r="23" spans="1:8" ht="27.95" customHeight="1" x14ac:dyDescent="0.2">
      <c r="A23" s="18" t="s">
        <v>65</v>
      </c>
      <c r="B23" s="37">
        <v>8</v>
      </c>
      <c r="C23" s="37">
        <v>0</v>
      </c>
      <c r="D23" s="37">
        <v>0</v>
      </c>
      <c r="E23" s="37">
        <v>0</v>
      </c>
      <c r="F23" s="37">
        <f t="shared" si="0"/>
        <v>8</v>
      </c>
    </row>
    <row r="24" spans="1:8" ht="27.95" customHeight="1" x14ac:dyDescent="0.2">
      <c r="A24" s="18" t="s">
        <v>66</v>
      </c>
      <c r="B24" s="37">
        <v>4</v>
      </c>
      <c r="C24" s="37">
        <v>0</v>
      </c>
      <c r="D24" s="37">
        <v>0</v>
      </c>
      <c r="E24" s="37">
        <v>0</v>
      </c>
      <c r="F24" s="37">
        <f t="shared" si="0"/>
        <v>4</v>
      </c>
    </row>
    <row r="25" spans="1:8" ht="27.95" customHeight="1" x14ac:dyDescent="0.2">
      <c r="A25" s="18" t="s">
        <v>67</v>
      </c>
      <c r="B25" s="37">
        <v>0</v>
      </c>
      <c r="C25" s="37">
        <v>0</v>
      </c>
      <c r="D25" s="37">
        <v>0</v>
      </c>
      <c r="E25" s="37">
        <v>0</v>
      </c>
      <c r="F25" s="37">
        <f t="shared" si="0"/>
        <v>0</v>
      </c>
    </row>
    <row r="26" spans="1:8" ht="27.95" customHeight="1" x14ac:dyDescent="0.2">
      <c r="A26" s="18" t="s">
        <v>68</v>
      </c>
      <c r="B26" s="37">
        <v>0</v>
      </c>
      <c r="C26" s="37">
        <v>0</v>
      </c>
      <c r="D26" s="37">
        <v>0</v>
      </c>
      <c r="E26" s="37">
        <v>0</v>
      </c>
      <c r="F26" s="37">
        <f t="shared" si="0"/>
        <v>0</v>
      </c>
    </row>
    <row r="27" spans="1:8" ht="27.95" customHeight="1" x14ac:dyDescent="0.2">
      <c r="A27" s="18" t="s">
        <v>69</v>
      </c>
      <c r="B27" s="37">
        <v>0</v>
      </c>
      <c r="C27" s="37">
        <v>0</v>
      </c>
      <c r="D27" s="37">
        <v>0</v>
      </c>
      <c r="E27" s="37">
        <v>0</v>
      </c>
      <c r="F27" s="37">
        <f t="shared" si="0"/>
        <v>0</v>
      </c>
    </row>
    <row r="28" spans="1:8" ht="15" customHeight="1" thickBot="1" x14ac:dyDescent="0.25">
      <c r="A28" s="19"/>
      <c r="B28" s="20"/>
      <c r="C28" s="20"/>
      <c r="D28" s="20"/>
      <c r="E28" s="20"/>
      <c r="F28" s="20"/>
    </row>
    <row r="29" spans="1:8" ht="35.25" customHeight="1" thickBot="1" x14ac:dyDescent="0.25">
      <c r="A29" s="229" t="s">
        <v>119</v>
      </c>
      <c r="B29" s="230">
        <f>SUM(B12:B28)</f>
        <v>590</v>
      </c>
      <c r="C29" s="230">
        <f>SUM(C12:C28)</f>
        <v>13</v>
      </c>
      <c r="D29" s="230">
        <f>SUM(D12:D28)</f>
        <v>6</v>
      </c>
      <c r="E29" s="230">
        <f>SUM(E12:E28)</f>
        <v>1</v>
      </c>
      <c r="F29" s="231">
        <f>SUM(B29:E29)</f>
        <v>610</v>
      </c>
    </row>
    <row r="30" spans="1:8" ht="15" customHeight="1" x14ac:dyDescent="0.2">
      <c r="A30" s="38"/>
      <c r="B30" s="39"/>
      <c r="C30" s="39"/>
      <c r="D30" s="39"/>
      <c r="E30" s="39"/>
      <c r="F30" s="39"/>
    </row>
    <row r="31" spans="1:8" ht="27.95" customHeight="1" x14ac:dyDescent="0.2">
      <c r="A31" s="18" t="s">
        <v>70</v>
      </c>
      <c r="B31" s="37">
        <v>0</v>
      </c>
      <c r="C31" s="37">
        <v>1</v>
      </c>
      <c r="D31" s="37">
        <v>0</v>
      </c>
      <c r="E31" s="37">
        <v>0</v>
      </c>
      <c r="F31" s="37">
        <f>Tabla12[[#This Row],[CAIDA DE PERSONA]]+Tabla12[[#This Row],[VOLCADURAS]]+Tabla12[[#This Row],[ATROPELLOS]]+Tabla12[[#This Row],[CHOQUES]]</f>
        <v>1</v>
      </c>
    </row>
    <row r="32" spans="1:8" ht="27.95" customHeight="1" x14ac:dyDescent="0.2">
      <c r="A32" s="18" t="s">
        <v>71</v>
      </c>
      <c r="B32" s="37">
        <v>0</v>
      </c>
      <c r="C32" s="37">
        <v>0</v>
      </c>
      <c r="D32" s="40">
        <v>0</v>
      </c>
      <c r="E32" s="37">
        <v>0</v>
      </c>
      <c r="F32" s="37">
        <f>Tabla12[[#This Row],[CAIDA DE PERSONA]]+Tabla12[[#This Row],[VOLCADURAS]]+Tabla12[[#This Row],[ATROPELLOS]]+Tabla12[[#This Row],[CHOQUES]]</f>
        <v>0</v>
      </c>
      <c r="H32" s="28"/>
    </row>
    <row r="33" spans="1:8" ht="27.95" customHeight="1" x14ac:dyDescent="0.2">
      <c r="A33" s="18" t="s">
        <v>72</v>
      </c>
      <c r="B33" s="37">
        <v>0</v>
      </c>
      <c r="C33" s="37">
        <v>0</v>
      </c>
      <c r="D33" s="40">
        <v>0</v>
      </c>
      <c r="E33" s="37">
        <v>0</v>
      </c>
      <c r="F33" s="37">
        <f>Tabla12[[#This Row],[CAIDA DE PERSONA]]+Tabla12[[#This Row],[VOLCADURAS]]+Tabla12[[#This Row],[ATROPELLOS]]+Tabla12[[#This Row],[CHOQUES]]</f>
        <v>0</v>
      </c>
      <c r="H33" s="28"/>
    </row>
    <row r="34" spans="1:8" ht="27.95" customHeight="1" x14ac:dyDescent="0.2">
      <c r="A34" s="18" t="s">
        <v>73</v>
      </c>
      <c r="B34" s="37">
        <v>0</v>
      </c>
      <c r="C34" s="37">
        <v>0</v>
      </c>
      <c r="D34" s="37">
        <v>0</v>
      </c>
      <c r="E34" s="37">
        <v>0</v>
      </c>
      <c r="F34" s="37">
        <f>Tabla12[[#This Row],[CAIDA DE PERSONA]]+Tabla12[[#This Row],[VOLCADURAS]]+Tabla12[[#This Row],[ATROPELLOS]]+Tabla12[[#This Row],[CHOQUES]]</f>
        <v>0</v>
      </c>
      <c r="H34" s="28"/>
    </row>
    <row r="35" spans="1:8" ht="15" customHeight="1" thickBot="1" x14ac:dyDescent="0.25">
      <c r="A35" s="41"/>
      <c r="B35" s="20"/>
      <c r="C35" s="20"/>
      <c r="D35" s="20"/>
      <c r="E35" s="20"/>
      <c r="F35" s="20"/>
    </row>
    <row r="36" spans="1:8" ht="30.95" customHeight="1" thickBot="1" x14ac:dyDescent="0.25">
      <c r="A36" s="229" t="s">
        <v>74</v>
      </c>
      <c r="B36" s="230">
        <f>SUM(B31:B35)</f>
        <v>0</v>
      </c>
      <c r="C36" s="230">
        <f>SUM(C31:C35)</f>
        <v>1</v>
      </c>
      <c r="D36" s="230">
        <f>SUM(D31:D35)</f>
        <v>0</v>
      </c>
      <c r="E36" s="230">
        <f>SUM(E31:E35)</f>
        <v>0</v>
      </c>
      <c r="F36" s="231">
        <f>SUM(B36:E36)</f>
        <v>1</v>
      </c>
      <c r="H36" s="42"/>
    </row>
    <row r="37" spans="1:8" ht="21.75" customHeight="1" thickBot="1" x14ac:dyDescent="0.25">
      <c r="A37" s="24"/>
      <c r="B37" s="23"/>
      <c r="C37" s="23"/>
      <c r="D37" s="23"/>
      <c r="E37" s="23"/>
      <c r="F37" s="23"/>
    </row>
    <row r="38" spans="1:8" ht="30.95" customHeight="1" thickBot="1" x14ac:dyDescent="0.25">
      <c r="A38" s="43" t="s">
        <v>75</v>
      </c>
      <c r="B38" s="44">
        <v>0</v>
      </c>
      <c r="C38" s="44">
        <v>0</v>
      </c>
      <c r="D38" s="45">
        <v>1</v>
      </c>
      <c r="E38" s="45">
        <v>0</v>
      </c>
      <c r="F38" s="46">
        <f>B38+C38+D38+E38</f>
        <v>1</v>
      </c>
    </row>
    <row r="39" spans="1:8" ht="30.95" customHeight="1" x14ac:dyDescent="0.2">
      <c r="A39" s="232" t="s">
        <v>5</v>
      </c>
      <c r="B39" s="233">
        <f>B36+B29+B38</f>
        <v>590</v>
      </c>
      <c r="C39" s="233">
        <f>C38+C36+C29</f>
        <v>14</v>
      </c>
      <c r="D39" s="233">
        <f>D38+D36+D29</f>
        <v>7</v>
      </c>
      <c r="E39" s="233">
        <f>E38+E36+E29</f>
        <v>1</v>
      </c>
      <c r="F39" s="234">
        <f>B39+C39+D39+E39</f>
        <v>612</v>
      </c>
    </row>
    <row r="40" spans="1:8" ht="7.5" customHeight="1" x14ac:dyDescent="0.2">
      <c r="A40" s="27"/>
      <c r="B40" s="28"/>
      <c r="C40" s="28"/>
      <c r="D40" s="28"/>
      <c r="E40" s="28"/>
      <c r="F40" s="28"/>
    </row>
    <row r="41" spans="1:8" ht="30.95" customHeight="1" x14ac:dyDescent="0.2">
      <c r="A41" s="277" t="s">
        <v>122</v>
      </c>
      <c r="B41" s="277"/>
      <c r="C41" s="277"/>
      <c r="D41" s="277"/>
      <c r="E41" s="277"/>
      <c r="F41" s="277"/>
    </row>
    <row r="42" spans="1:8" ht="30.95" customHeight="1" x14ac:dyDescent="0.2">
      <c r="A42" s="30"/>
      <c r="B42" s="30"/>
      <c r="C42" s="30"/>
      <c r="D42" s="30"/>
      <c r="E42" s="30"/>
      <c r="F42" s="30"/>
    </row>
    <row r="43" spans="1:8" ht="30.95" customHeight="1" x14ac:dyDescent="0.2">
      <c r="A43" s="30"/>
      <c r="B43" s="30"/>
      <c r="C43" s="30"/>
      <c r="D43" s="30"/>
      <c r="E43" s="30"/>
      <c r="F43" s="30"/>
    </row>
    <row r="44" spans="1:8" ht="30.95" customHeight="1" x14ac:dyDescent="0.2">
      <c r="A44" s="31"/>
      <c r="B44" s="31"/>
      <c r="C44" s="31"/>
      <c r="D44" s="31"/>
      <c r="E44" s="31"/>
      <c r="F44" s="31"/>
    </row>
    <row r="45" spans="1:8" ht="30.95" customHeight="1" x14ac:dyDescent="0.2">
      <c r="A45" s="32"/>
      <c r="B45" s="32"/>
      <c r="C45" s="32"/>
      <c r="D45" s="32"/>
      <c r="E45" s="32"/>
      <c r="F45" s="32"/>
    </row>
    <row r="46" spans="1:8" ht="30.95" customHeight="1" x14ac:dyDescent="0.2">
      <c r="A46" s="33"/>
      <c r="B46" s="33"/>
      <c r="C46" s="33"/>
      <c r="D46" s="33"/>
      <c r="E46" s="33"/>
      <c r="F46" s="33"/>
    </row>
    <row r="47" spans="1:8" ht="30.95" customHeight="1" x14ac:dyDescent="0.2">
      <c r="A47" s="27"/>
      <c r="B47" s="28"/>
      <c r="C47" s="28"/>
      <c r="D47" s="28"/>
      <c r="E47" s="28"/>
      <c r="F47" s="28"/>
    </row>
    <row r="48" spans="1:8" ht="30.95" customHeight="1" x14ac:dyDescent="0.2">
      <c r="A48" s="27"/>
      <c r="B48" s="28"/>
      <c r="C48" s="28"/>
      <c r="D48" s="28"/>
      <c r="E48" s="28"/>
      <c r="F48" s="28"/>
    </row>
    <row r="49" spans="1:6" ht="30.95" customHeight="1" x14ac:dyDescent="0.2">
      <c r="A49" s="27"/>
      <c r="B49" s="28"/>
      <c r="C49" s="28"/>
      <c r="D49" s="28"/>
      <c r="E49" s="28"/>
      <c r="F49" s="28"/>
    </row>
    <row r="50" spans="1:6" ht="30.95" customHeight="1" x14ac:dyDescent="0.2">
      <c r="A50" s="27"/>
      <c r="B50" s="28"/>
      <c r="C50" s="28"/>
      <c r="D50" s="28"/>
      <c r="E50" s="28"/>
      <c r="F50" s="28"/>
    </row>
    <row r="51" spans="1:6" ht="30.95" customHeight="1" x14ac:dyDescent="0.2">
      <c r="A51" s="27"/>
      <c r="B51" s="28"/>
      <c r="C51" s="28"/>
      <c r="D51" s="28"/>
      <c r="E51" s="28"/>
      <c r="F51" s="28"/>
    </row>
    <row r="52" spans="1:6" ht="30.95" customHeight="1" x14ac:dyDescent="0.2">
      <c r="A52" s="34"/>
      <c r="B52" s="26"/>
      <c r="C52" s="26"/>
      <c r="D52" s="26"/>
      <c r="E52" s="26"/>
      <c r="F52" s="26"/>
    </row>
    <row r="53" spans="1:6" ht="30.95" customHeight="1" x14ac:dyDescent="0.2">
      <c r="A53" s="27"/>
      <c r="B53" s="28"/>
      <c r="C53" s="28"/>
      <c r="D53" s="28"/>
      <c r="E53" s="28"/>
      <c r="F53" s="28"/>
    </row>
    <row r="54" spans="1:6" ht="30.95" customHeight="1" x14ac:dyDescent="0.2">
      <c r="A54" s="27"/>
      <c r="B54" s="28"/>
      <c r="C54" s="28"/>
      <c r="D54" s="28"/>
      <c r="E54" s="28"/>
      <c r="F54" s="28"/>
    </row>
    <row r="55" spans="1:6" ht="30.95" customHeight="1" x14ac:dyDescent="0.2">
      <c r="A55" s="29"/>
      <c r="B55" s="28"/>
      <c r="C55" s="28"/>
      <c r="D55" s="28"/>
      <c r="E55" s="28"/>
      <c r="F55" s="28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40" workbookViewId="0">
      <selection activeCell="F38" sqref="F38"/>
    </sheetView>
  </sheetViews>
  <sheetFormatPr baseColWidth="10" defaultRowHeight="12.75" x14ac:dyDescent="0.2"/>
  <cols>
    <col min="1" max="1" width="5.7109375" style="16" customWidth="1"/>
    <col min="2" max="2" width="22.5703125" style="16" customWidth="1"/>
    <col min="3" max="3" width="14.8554687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8" spans="2:7" ht="8.25" customHeight="1" thickBot="1" x14ac:dyDescent="0.25"/>
    <row r="9" spans="2:7" ht="30" customHeight="1" thickBot="1" x14ac:dyDescent="0.25">
      <c r="B9" s="274" t="s">
        <v>165</v>
      </c>
      <c r="C9" s="278"/>
      <c r="D9" s="278"/>
      <c r="E9" s="278"/>
      <c r="F9" s="278"/>
      <c r="G9" s="279"/>
    </row>
    <row r="10" spans="2:7" x14ac:dyDescent="0.2">
      <c r="B10" s="54"/>
      <c r="C10" s="54"/>
      <c r="D10" s="54"/>
      <c r="E10" s="54"/>
      <c r="F10" s="54"/>
      <c r="G10" s="54"/>
    </row>
    <row r="11" spans="2:7" ht="30" customHeight="1" x14ac:dyDescent="0.2">
      <c r="B11" s="55" t="s">
        <v>26</v>
      </c>
      <c r="C11" s="55" t="s">
        <v>1</v>
      </c>
      <c r="D11" s="55" t="s">
        <v>2</v>
      </c>
      <c r="E11" s="55" t="s">
        <v>3</v>
      </c>
      <c r="F11" s="55" t="s">
        <v>27</v>
      </c>
      <c r="G11" s="56" t="s">
        <v>16</v>
      </c>
    </row>
    <row r="12" spans="2:7" ht="27.95" customHeight="1" x14ac:dyDescent="0.2">
      <c r="B12" s="57" t="s">
        <v>28</v>
      </c>
      <c r="C12" s="53">
        <v>7</v>
      </c>
      <c r="D12" s="53">
        <v>0</v>
      </c>
      <c r="E12" s="53">
        <v>0</v>
      </c>
      <c r="F12" s="53">
        <v>0</v>
      </c>
      <c r="G12" s="126">
        <f t="shared" ref="G12:G35" si="0">SUM(C12:F12)</f>
        <v>7</v>
      </c>
    </row>
    <row r="13" spans="2:7" ht="27.95" customHeight="1" x14ac:dyDescent="0.2">
      <c r="B13" s="57" t="s">
        <v>29</v>
      </c>
      <c r="C13" s="53">
        <v>8</v>
      </c>
      <c r="D13" s="53">
        <v>0</v>
      </c>
      <c r="E13" s="53">
        <v>2</v>
      </c>
      <c r="F13" s="53">
        <v>0</v>
      </c>
      <c r="G13" s="126">
        <f t="shared" si="0"/>
        <v>10</v>
      </c>
    </row>
    <row r="14" spans="2:7" ht="27.95" customHeight="1" x14ac:dyDescent="0.2">
      <c r="B14" s="57" t="s">
        <v>30</v>
      </c>
      <c r="C14" s="53">
        <v>5</v>
      </c>
      <c r="D14" s="53">
        <v>0</v>
      </c>
      <c r="E14" s="53">
        <v>1</v>
      </c>
      <c r="F14" s="53">
        <v>0</v>
      </c>
      <c r="G14" s="126">
        <f t="shared" si="0"/>
        <v>6</v>
      </c>
    </row>
    <row r="15" spans="2:7" ht="27.95" customHeight="1" x14ac:dyDescent="0.2">
      <c r="B15" s="57" t="s">
        <v>31</v>
      </c>
      <c r="C15" s="53">
        <v>5</v>
      </c>
      <c r="D15" s="53">
        <v>1</v>
      </c>
      <c r="E15" s="53">
        <v>0</v>
      </c>
      <c r="F15" s="53">
        <v>0</v>
      </c>
      <c r="G15" s="126">
        <f t="shared" si="0"/>
        <v>6</v>
      </c>
    </row>
    <row r="16" spans="2:7" ht="27.95" customHeight="1" x14ac:dyDescent="0.2">
      <c r="B16" s="57" t="s">
        <v>32</v>
      </c>
      <c r="C16" s="53">
        <v>0</v>
      </c>
      <c r="D16" s="53">
        <v>0</v>
      </c>
      <c r="E16" s="53">
        <v>0</v>
      </c>
      <c r="F16" s="53">
        <v>0</v>
      </c>
      <c r="G16" s="126">
        <f t="shared" si="0"/>
        <v>0</v>
      </c>
    </row>
    <row r="17" spans="2:7" ht="27.95" customHeight="1" x14ac:dyDescent="0.2">
      <c r="B17" s="57" t="s">
        <v>33</v>
      </c>
      <c r="C17" s="53">
        <v>4</v>
      </c>
      <c r="D17" s="53">
        <v>0</v>
      </c>
      <c r="E17" s="53">
        <v>0</v>
      </c>
      <c r="F17" s="53">
        <v>0</v>
      </c>
      <c r="G17" s="126">
        <f t="shared" si="0"/>
        <v>4</v>
      </c>
    </row>
    <row r="18" spans="2:7" ht="27.95" customHeight="1" x14ac:dyDescent="0.2">
      <c r="B18" s="57" t="s">
        <v>34</v>
      </c>
      <c r="C18" s="53">
        <v>4</v>
      </c>
      <c r="D18" s="53">
        <v>0</v>
      </c>
      <c r="E18" s="53">
        <v>0</v>
      </c>
      <c r="F18" s="53">
        <v>0</v>
      </c>
      <c r="G18" s="126">
        <f t="shared" si="0"/>
        <v>4</v>
      </c>
    </row>
    <row r="19" spans="2:7" ht="27.95" customHeight="1" x14ac:dyDescent="0.2">
      <c r="B19" s="57" t="s">
        <v>35</v>
      </c>
      <c r="C19" s="53">
        <v>12</v>
      </c>
      <c r="D19" s="53">
        <v>0</v>
      </c>
      <c r="E19" s="53">
        <v>0</v>
      </c>
      <c r="F19" s="53">
        <v>0</v>
      </c>
      <c r="G19" s="126">
        <f t="shared" si="0"/>
        <v>12</v>
      </c>
    </row>
    <row r="20" spans="2:7" ht="27.95" customHeight="1" x14ac:dyDescent="0.2">
      <c r="B20" s="57" t="s">
        <v>36</v>
      </c>
      <c r="C20" s="53">
        <v>21</v>
      </c>
      <c r="D20" s="53">
        <v>0</v>
      </c>
      <c r="E20" s="53">
        <v>0</v>
      </c>
      <c r="F20" s="53">
        <v>0</v>
      </c>
      <c r="G20" s="126">
        <f t="shared" si="0"/>
        <v>21</v>
      </c>
    </row>
    <row r="21" spans="2:7" ht="27.95" customHeight="1" x14ac:dyDescent="0.2">
      <c r="B21" s="57" t="s">
        <v>37</v>
      </c>
      <c r="C21" s="53">
        <v>16</v>
      </c>
      <c r="D21" s="53">
        <v>1</v>
      </c>
      <c r="E21" s="53">
        <v>2</v>
      </c>
      <c r="F21" s="53">
        <v>1</v>
      </c>
      <c r="G21" s="187">
        <f t="shared" si="0"/>
        <v>20</v>
      </c>
    </row>
    <row r="22" spans="2:7" ht="27.95" customHeight="1" x14ac:dyDescent="0.2">
      <c r="B22" s="57" t="s">
        <v>38</v>
      </c>
      <c r="C22" s="53">
        <v>12</v>
      </c>
      <c r="D22" s="53">
        <v>0</v>
      </c>
      <c r="E22" s="53">
        <v>0</v>
      </c>
      <c r="F22" s="53">
        <v>0</v>
      </c>
      <c r="G22" s="124">
        <f t="shared" si="0"/>
        <v>12</v>
      </c>
    </row>
    <row r="23" spans="2:7" ht="27.95" customHeight="1" x14ac:dyDescent="0.2">
      <c r="B23" s="57" t="s">
        <v>39</v>
      </c>
      <c r="C23" s="53">
        <v>12</v>
      </c>
      <c r="D23" s="53">
        <v>1</v>
      </c>
      <c r="E23" s="53">
        <v>0</v>
      </c>
      <c r="F23" s="53">
        <v>0</v>
      </c>
      <c r="G23" s="126">
        <f t="shared" si="0"/>
        <v>13</v>
      </c>
    </row>
    <row r="24" spans="2:7" ht="27.95" customHeight="1" x14ac:dyDescent="0.2">
      <c r="B24" s="57" t="s">
        <v>40</v>
      </c>
      <c r="C24" s="53">
        <v>20</v>
      </c>
      <c r="D24" s="53">
        <v>0</v>
      </c>
      <c r="E24" s="53">
        <v>0</v>
      </c>
      <c r="F24" s="53">
        <v>0</v>
      </c>
      <c r="G24" s="124">
        <f t="shared" si="0"/>
        <v>20</v>
      </c>
    </row>
    <row r="25" spans="2:7" ht="27.95" customHeight="1" x14ac:dyDescent="0.2">
      <c r="B25" s="57" t="s">
        <v>41</v>
      </c>
      <c r="C25" s="53">
        <v>24</v>
      </c>
      <c r="D25" s="53">
        <v>0</v>
      </c>
      <c r="E25" s="53">
        <v>0</v>
      </c>
      <c r="F25" s="53">
        <v>0</v>
      </c>
      <c r="G25" s="124">
        <f t="shared" si="0"/>
        <v>24</v>
      </c>
    </row>
    <row r="26" spans="2:7" ht="27.95" customHeight="1" x14ac:dyDescent="0.2">
      <c r="B26" s="57" t="s">
        <v>42</v>
      </c>
      <c r="C26" s="53">
        <v>36</v>
      </c>
      <c r="D26" s="53">
        <v>0</v>
      </c>
      <c r="E26" s="53">
        <v>1</v>
      </c>
      <c r="F26" s="53">
        <v>0</v>
      </c>
      <c r="G26" s="187">
        <f t="shared" si="0"/>
        <v>37</v>
      </c>
    </row>
    <row r="27" spans="2:7" ht="27.95" customHeight="1" x14ac:dyDescent="0.2">
      <c r="B27" s="57" t="s">
        <v>43</v>
      </c>
      <c r="C27" s="53">
        <v>16</v>
      </c>
      <c r="D27" s="53">
        <v>0</v>
      </c>
      <c r="E27" s="53">
        <v>1</v>
      </c>
      <c r="F27" s="53">
        <v>0</v>
      </c>
      <c r="G27" s="124">
        <f t="shared" si="0"/>
        <v>17</v>
      </c>
    </row>
    <row r="28" spans="2:7" ht="27.95" customHeight="1" x14ac:dyDescent="0.2">
      <c r="B28" s="57" t="s">
        <v>44</v>
      </c>
      <c r="C28" s="53">
        <v>22</v>
      </c>
      <c r="D28" s="53">
        <v>0</v>
      </c>
      <c r="E28" s="53">
        <v>0</v>
      </c>
      <c r="F28" s="53">
        <v>0</v>
      </c>
      <c r="G28" s="124">
        <f t="shared" si="0"/>
        <v>22</v>
      </c>
    </row>
    <row r="29" spans="2:7" ht="27.95" customHeight="1" x14ac:dyDescent="0.2">
      <c r="B29" s="57" t="s">
        <v>45</v>
      </c>
      <c r="C29" s="53">
        <v>20</v>
      </c>
      <c r="D29" s="53">
        <v>0</v>
      </c>
      <c r="E29" s="53">
        <v>0</v>
      </c>
      <c r="F29" s="53">
        <v>0</v>
      </c>
      <c r="G29" s="124">
        <f t="shared" si="0"/>
        <v>20</v>
      </c>
    </row>
    <row r="30" spans="2:7" ht="27.95" customHeight="1" x14ac:dyDescent="0.2">
      <c r="B30" s="57" t="s">
        <v>46</v>
      </c>
      <c r="C30" s="53">
        <v>24</v>
      </c>
      <c r="D30" s="53">
        <v>2</v>
      </c>
      <c r="E30" s="53">
        <v>0</v>
      </c>
      <c r="F30" s="53">
        <v>0</v>
      </c>
      <c r="G30" s="126">
        <f t="shared" si="0"/>
        <v>26</v>
      </c>
    </row>
    <row r="31" spans="2:7" ht="27.95" customHeight="1" x14ac:dyDescent="0.2">
      <c r="B31" s="57" t="s">
        <v>47</v>
      </c>
      <c r="C31" s="53">
        <v>20</v>
      </c>
      <c r="D31" s="53">
        <v>2</v>
      </c>
      <c r="E31" s="53">
        <v>0</v>
      </c>
      <c r="F31" s="53">
        <v>0</v>
      </c>
      <c r="G31" s="124">
        <f t="shared" si="0"/>
        <v>22</v>
      </c>
    </row>
    <row r="32" spans="2:7" ht="27.95" customHeight="1" x14ac:dyDescent="0.2">
      <c r="B32" s="57" t="s">
        <v>48</v>
      </c>
      <c r="C32" s="53">
        <v>12</v>
      </c>
      <c r="D32" s="53">
        <v>2</v>
      </c>
      <c r="E32" s="53">
        <v>0</v>
      </c>
      <c r="F32" s="53">
        <v>0</v>
      </c>
      <c r="G32" s="187">
        <f t="shared" si="0"/>
        <v>14</v>
      </c>
    </row>
    <row r="33" spans="2:7" ht="27.95" customHeight="1" x14ac:dyDescent="0.2">
      <c r="B33" s="57" t="s">
        <v>49</v>
      </c>
      <c r="C33" s="53">
        <v>9</v>
      </c>
      <c r="D33" s="53">
        <v>4</v>
      </c>
      <c r="E33" s="53">
        <v>0</v>
      </c>
      <c r="F33" s="53">
        <v>0</v>
      </c>
      <c r="G33" s="126">
        <f t="shared" si="0"/>
        <v>13</v>
      </c>
    </row>
    <row r="34" spans="2:7" ht="27.95" customHeight="1" x14ac:dyDescent="0.2">
      <c r="B34" s="57" t="s">
        <v>50</v>
      </c>
      <c r="C34" s="53">
        <v>14</v>
      </c>
      <c r="D34" s="53">
        <v>1</v>
      </c>
      <c r="E34" s="53">
        <v>0</v>
      </c>
      <c r="F34" s="53">
        <v>0</v>
      </c>
      <c r="G34" s="126">
        <f t="shared" si="0"/>
        <v>15</v>
      </c>
    </row>
    <row r="35" spans="2:7" ht="27.95" customHeight="1" x14ac:dyDescent="0.2">
      <c r="B35" s="58" t="s">
        <v>51</v>
      </c>
      <c r="C35" s="53">
        <v>8</v>
      </c>
      <c r="D35" s="53">
        <v>0</v>
      </c>
      <c r="E35" s="53">
        <v>0</v>
      </c>
      <c r="F35" s="53">
        <v>0</v>
      </c>
      <c r="G35" s="126">
        <f t="shared" si="0"/>
        <v>8</v>
      </c>
    </row>
    <row r="36" spans="2:7" s="64" customFormat="1" ht="5.25" customHeight="1" thickBot="1" x14ac:dyDescent="0.25">
      <c r="B36" s="50"/>
      <c r="C36" s="51"/>
      <c r="D36" s="51"/>
      <c r="E36" s="51"/>
      <c r="F36" s="51"/>
      <c r="G36" s="52" t="s">
        <v>52</v>
      </c>
    </row>
    <row r="37" spans="2:7" ht="27.95" customHeight="1" thickTop="1" x14ac:dyDescent="0.2">
      <c r="B37" s="59" t="s">
        <v>5</v>
      </c>
      <c r="C37" s="60">
        <f>SUM(C12:C36)</f>
        <v>331</v>
      </c>
      <c r="D37" s="60">
        <f>SUM(D12:D36)</f>
        <v>14</v>
      </c>
      <c r="E37" s="60">
        <f>SUM(E12:E36)</f>
        <v>7</v>
      </c>
      <c r="F37" s="60">
        <f>SUM(F12:F35)</f>
        <v>1</v>
      </c>
      <c r="G37" s="61">
        <f>SUM(C37:F37)</f>
        <v>353</v>
      </c>
    </row>
    <row r="38" spans="2:7" ht="27.95" customHeight="1" x14ac:dyDescent="0.2">
      <c r="B38" s="25"/>
      <c r="C38" s="26"/>
      <c r="D38" s="26"/>
      <c r="E38" s="26"/>
      <c r="F38" s="26"/>
      <c r="G38" s="28"/>
    </row>
    <row r="39" spans="2:7" ht="27.95" customHeight="1" x14ac:dyDescent="0.2">
      <c r="B39" s="27"/>
      <c r="C39" s="28"/>
      <c r="D39" s="28"/>
      <c r="E39" s="28"/>
      <c r="F39" s="28"/>
      <c r="G39" s="28"/>
    </row>
    <row r="40" spans="2:7" ht="8.25" customHeight="1" x14ac:dyDescent="0.2">
      <c r="B40" s="25"/>
      <c r="C40" s="25"/>
      <c r="D40" s="25"/>
      <c r="E40" s="26"/>
      <c r="F40" s="26"/>
      <c r="G40" s="28"/>
    </row>
    <row r="41" spans="2:7" ht="23.25" customHeight="1" x14ac:dyDescent="0.2">
      <c r="B41" s="27"/>
      <c r="C41" s="28"/>
      <c r="D41" s="28"/>
      <c r="E41" s="28"/>
      <c r="F41" s="28"/>
      <c r="G41" s="28"/>
    </row>
    <row r="42" spans="2:7" ht="30.95" customHeight="1" x14ac:dyDescent="0.2">
      <c r="B42" s="27"/>
      <c r="C42" s="28"/>
      <c r="D42" s="28"/>
      <c r="E42" s="28"/>
      <c r="F42" s="28"/>
      <c r="G42" s="28"/>
    </row>
    <row r="43" spans="2:7" ht="30.95" customHeight="1" x14ac:dyDescent="0.2">
      <c r="B43" s="29"/>
      <c r="C43" s="28"/>
      <c r="D43" s="28"/>
      <c r="E43" s="28"/>
      <c r="F43" s="28"/>
      <c r="G43" s="28"/>
    </row>
    <row r="44" spans="2:7" ht="30.95" customHeight="1" x14ac:dyDescent="0.2">
      <c r="B44" s="30"/>
      <c r="C44" s="30"/>
      <c r="D44" s="30"/>
      <c r="E44" s="30"/>
      <c r="F44" s="30"/>
      <c r="G44" s="28"/>
    </row>
    <row r="45" spans="2:7" ht="30.95" customHeight="1" x14ac:dyDescent="0.2">
      <c r="B45" s="30"/>
      <c r="C45" s="30"/>
      <c r="D45" s="30"/>
      <c r="E45" s="30"/>
      <c r="F45" s="30"/>
      <c r="G45" s="28"/>
    </row>
    <row r="46" spans="2:7" ht="30.95" customHeight="1" x14ac:dyDescent="0.2">
      <c r="B46" s="31"/>
      <c r="C46" s="31"/>
      <c r="D46" s="31"/>
      <c r="E46" s="31"/>
      <c r="F46" s="31"/>
      <c r="G46" s="28"/>
    </row>
    <row r="47" spans="2:7" ht="30.95" customHeight="1" x14ac:dyDescent="0.2">
      <c r="B47" s="32"/>
      <c r="C47" s="32"/>
      <c r="D47" s="32"/>
      <c r="E47" s="32"/>
      <c r="F47" s="32"/>
      <c r="G47" s="28"/>
    </row>
    <row r="48" spans="2:7" ht="30.95" customHeight="1" x14ac:dyDescent="0.2">
      <c r="B48" s="33"/>
      <c r="C48" s="33"/>
      <c r="D48" s="33"/>
      <c r="E48" s="33"/>
      <c r="F48" s="33"/>
      <c r="G48" s="28"/>
    </row>
    <row r="49" spans="2:7" ht="30.95" customHeight="1" x14ac:dyDescent="0.2">
      <c r="B49" s="27"/>
      <c r="C49" s="28"/>
      <c r="D49" s="28"/>
      <c r="E49" s="28"/>
      <c r="F49" s="28"/>
      <c r="G49" s="28"/>
    </row>
    <row r="50" spans="2:7" ht="30.95" customHeight="1" x14ac:dyDescent="0.2">
      <c r="B50" s="27"/>
      <c r="C50" s="28"/>
      <c r="D50" s="28"/>
      <c r="E50" s="28"/>
      <c r="F50" s="28"/>
      <c r="G50" s="28"/>
    </row>
    <row r="51" spans="2:7" ht="30.95" customHeight="1" x14ac:dyDescent="0.2">
      <c r="B51" s="27"/>
      <c r="C51" s="28"/>
      <c r="D51" s="28"/>
      <c r="E51" s="28"/>
      <c r="F51" s="28"/>
      <c r="G51" s="28"/>
    </row>
    <row r="52" spans="2:7" ht="30.95" customHeight="1" x14ac:dyDescent="0.2">
      <c r="B52" s="27"/>
      <c r="C52" s="28"/>
      <c r="D52" s="28"/>
      <c r="E52" s="28"/>
      <c r="F52" s="28"/>
      <c r="G52" s="28"/>
    </row>
    <row r="53" spans="2:7" ht="30.95" customHeight="1" x14ac:dyDescent="0.2">
      <c r="B53" s="27"/>
      <c r="C53" s="28"/>
      <c r="D53" s="28"/>
      <c r="E53" s="28"/>
      <c r="F53" s="28"/>
      <c r="G53" s="28"/>
    </row>
    <row r="54" spans="2:7" ht="30.95" customHeight="1" x14ac:dyDescent="0.2">
      <c r="B54" s="34"/>
      <c r="C54" s="26"/>
      <c r="D54" s="26"/>
      <c r="E54" s="26"/>
      <c r="F54" s="26"/>
      <c r="G54" s="28"/>
    </row>
    <row r="55" spans="2:7" ht="30.95" customHeight="1" x14ac:dyDescent="0.2">
      <c r="B55" s="27"/>
      <c r="C55" s="28"/>
      <c r="D55" s="28"/>
      <c r="E55" s="28"/>
      <c r="F55" s="28"/>
      <c r="G55" s="28"/>
    </row>
    <row r="56" spans="2:7" ht="30.95" customHeight="1" x14ac:dyDescent="0.2">
      <c r="B56" s="27"/>
      <c r="C56" s="28"/>
      <c r="D56" s="28"/>
      <c r="E56" s="28"/>
      <c r="F56" s="28"/>
      <c r="G56" s="28"/>
    </row>
    <row r="57" spans="2:7" ht="30.95" customHeight="1" x14ac:dyDescent="0.2">
      <c r="B57" s="29"/>
      <c r="C57" s="28"/>
      <c r="D57" s="28"/>
      <c r="E57" s="28"/>
      <c r="F57" s="28"/>
      <c r="G57" s="28"/>
    </row>
    <row r="58" spans="2:7" ht="15" x14ac:dyDescent="0.2">
      <c r="B58" s="62"/>
      <c r="C58" s="62"/>
      <c r="D58" s="62"/>
      <c r="E58" s="62"/>
      <c r="F58" s="62"/>
      <c r="G58" s="28"/>
    </row>
    <row r="59" spans="2:7" ht="15" x14ac:dyDescent="0.2">
      <c r="B59" s="62"/>
      <c r="C59" s="62"/>
      <c r="D59" s="62"/>
      <c r="E59" s="62"/>
      <c r="F59" s="62"/>
      <c r="G59" s="28"/>
    </row>
    <row r="60" spans="2:7" ht="15" x14ac:dyDescent="0.2">
      <c r="B60" s="62"/>
      <c r="C60" s="62"/>
      <c r="D60" s="62"/>
      <c r="E60" s="62"/>
      <c r="F60" s="62"/>
      <c r="G60" s="28"/>
    </row>
    <row r="61" spans="2:7" ht="15" x14ac:dyDescent="0.2">
      <c r="B61" s="62"/>
      <c r="C61" s="62"/>
      <c r="D61" s="62"/>
      <c r="E61" s="62"/>
      <c r="F61" s="62"/>
      <c r="G61" s="28"/>
    </row>
    <row r="62" spans="2:7" ht="15" x14ac:dyDescent="0.2">
      <c r="B62" s="62"/>
      <c r="C62" s="62"/>
      <c r="D62" s="62"/>
      <c r="E62" s="62"/>
      <c r="F62" s="62"/>
      <c r="G62" s="28"/>
    </row>
    <row r="63" spans="2:7" ht="15" x14ac:dyDescent="0.2">
      <c r="B63" s="62"/>
      <c r="C63" s="62"/>
      <c r="D63" s="62"/>
      <c r="E63" s="62"/>
      <c r="F63" s="62"/>
      <c r="G63" s="28"/>
    </row>
    <row r="64" spans="2:7" ht="15" x14ac:dyDescent="0.2">
      <c r="B64" s="62"/>
      <c r="C64" s="62"/>
      <c r="D64" s="62"/>
      <c r="E64" s="62"/>
      <c r="F64" s="62"/>
      <c r="G64" s="28"/>
    </row>
    <row r="65" spans="2:7" ht="15" x14ac:dyDescent="0.2">
      <c r="B65" s="62"/>
      <c r="C65" s="62"/>
      <c r="D65" s="62"/>
      <c r="E65" s="62"/>
      <c r="F65" s="62"/>
      <c r="G65" s="28"/>
    </row>
    <row r="66" spans="2:7" ht="15" x14ac:dyDescent="0.2">
      <c r="B66" s="62"/>
      <c r="C66" s="62"/>
      <c r="D66" s="62"/>
      <c r="E66" s="62"/>
      <c r="F66" s="62"/>
      <c r="G66" s="28"/>
    </row>
    <row r="67" spans="2:7" ht="15" x14ac:dyDescent="0.2">
      <c r="B67" s="62"/>
      <c r="C67" s="62"/>
      <c r="D67" s="62"/>
      <c r="E67" s="62"/>
      <c r="F67" s="62"/>
      <c r="G67" s="28"/>
    </row>
    <row r="68" spans="2:7" ht="15" x14ac:dyDescent="0.2">
      <c r="B68" s="62"/>
      <c r="C68" s="62"/>
      <c r="D68" s="62"/>
      <c r="E68" s="62"/>
      <c r="F68" s="62"/>
      <c r="G68" s="28"/>
    </row>
    <row r="69" spans="2:7" ht="15" x14ac:dyDescent="0.2">
      <c r="B69" s="62"/>
      <c r="C69" s="62"/>
      <c r="D69" s="62"/>
      <c r="E69" s="62"/>
      <c r="F69" s="62"/>
      <c r="G69" s="28"/>
    </row>
    <row r="70" spans="2:7" ht="15" x14ac:dyDescent="0.2">
      <c r="B70" s="62"/>
      <c r="C70" s="62"/>
      <c r="D70" s="62"/>
      <c r="E70" s="62"/>
      <c r="F70" s="62"/>
      <c r="G70" s="28"/>
    </row>
    <row r="71" spans="2:7" ht="15" x14ac:dyDescent="0.2">
      <c r="B71" s="62"/>
      <c r="C71" s="62"/>
      <c r="D71" s="62"/>
      <c r="E71" s="62"/>
      <c r="F71" s="62"/>
      <c r="G71" s="28"/>
    </row>
    <row r="72" spans="2:7" ht="15" x14ac:dyDescent="0.2">
      <c r="B72" s="62"/>
      <c r="C72" s="62"/>
      <c r="D72" s="62"/>
      <c r="E72" s="62"/>
      <c r="F72" s="62"/>
      <c r="G72" s="28"/>
    </row>
    <row r="73" spans="2:7" ht="15" x14ac:dyDescent="0.2">
      <c r="B73" s="62"/>
      <c r="C73" s="62"/>
      <c r="D73" s="62"/>
      <c r="E73" s="62"/>
      <c r="F73" s="62"/>
      <c r="G73" s="28"/>
    </row>
    <row r="74" spans="2:7" ht="15" x14ac:dyDescent="0.2">
      <c r="B74" s="62"/>
      <c r="C74" s="62"/>
      <c r="D74" s="62"/>
      <c r="E74" s="62"/>
      <c r="F74" s="62"/>
      <c r="G74" s="28"/>
    </row>
    <row r="75" spans="2:7" ht="15" x14ac:dyDescent="0.2">
      <c r="B75" s="62"/>
      <c r="C75" s="62"/>
      <c r="D75" s="62"/>
      <c r="E75" s="62"/>
      <c r="F75" s="62"/>
      <c r="G75" s="28"/>
    </row>
    <row r="76" spans="2:7" ht="15" x14ac:dyDescent="0.2">
      <c r="B76" s="62"/>
      <c r="C76" s="62"/>
      <c r="D76" s="62"/>
      <c r="E76" s="62"/>
      <c r="F76" s="62"/>
      <c r="G76" s="28"/>
    </row>
    <row r="77" spans="2:7" ht="15" x14ac:dyDescent="0.2">
      <c r="B77" s="62"/>
      <c r="C77" s="62"/>
      <c r="D77" s="62"/>
      <c r="E77" s="62"/>
      <c r="F77" s="62"/>
      <c r="G77" s="28"/>
    </row>
    <row r="78" spans="2:7" ht="15" x14ac:dyDescent="0.2">
      <c r="B78" s="62"/>
      <c r="C78" s="62"/>
      <c r="D78" s="62"/>
      <c r="E78" s="62"/>
      <c r="F78" s="62"/>
      <c r="G78" s="28"/>
    </row>
    <row r="79" spans="2:7" ht="15" x14ac:dyDescent="0.2">
      <c r="B79" s="62"/>
      <c r="C79" s="62"/>
      <c r="D79" s="62"/>
      <c r="E79" s="62"/>
      <c r="F79" s="62"/>
      <c r="G79" s="28"/>
    </row>
    <row r="80" spans="2:7" ht="15" x14ac:dyDescent="0.2">
      <c r="B80" s="62"/>
      <c r="C80" s="62"/>
      <c r="D80" s="62"/>
      <c r="E80" s="62"/>
      <c r="F80" s="62"/>
      <c r="G80" s="28"/>
    </row>
    <row r="81" spans="2:7" ht="15" x14ac:dyDescent="0.2">
      <c r="B81" s="62"/>
      <c r="C81" s="62"/>
      <c r="D81" s="62"/>
      <c r="E81" s="62"/>
      <c r="F81" s="62"/>
      <c r="G81" s="28"/>
    </row>
    <row r="82" spans="2:7" ht="15" x14ac:dyDescent="0.2">
      <c r="B82" s="62"/>
      <c r="C82" s="62"/>
      <c r="D82" s="62"/>
      <c r="E82" s="62"/>
      <c r="F82" s="62"/>
      <c r="G82" s="28"/>
    </row>
    <row r="83" spans="2:7" ht="15" x14ac:dyDescent="0.2">
      <c r="B83" s="62"/>
      <c r="C83" s="62"/>
      <c r="D83" s="62"/>
      <c r="E83" s="62"/>
      <c r="F83" s="62"/>
      <c r="G83" s="28"/>
    </row>
    <row r="84" spans="2:7" ht="15" x14ac:dyDescent="0.2">
      <c r="B84" s="62"/>
      <c r="C84" s="62"/>
      <c r="D84" s="62"/>
      <c r="E84" s="62"/>
      <c r="F84" s="62"/>
      <c r="G84" s="28"/>
    </row>
    <row r="85" spans="2:7" ht="15" x14ac:dyDescent="0.2">
      <c r="B85" s="62"/>
      <c r="C85" s="62"/>
      <c r="D85" s="62"/>
      <c r="E85" s="62"/>
      <c r="F85" s="62"/>
      <c r="G85" s="28"/>
    </row>
    <row r="86" spans="2:7" ht="15.75" x14ac:dyDescent="0.2">
      <c r="B86" s="62"/>
      <c r="C86" s="62"/>
      <c r="D86" s="62"/>
      <c r="E86" s="62"/>
      <c r="F86" s="62"/>
      <c r="G86" s="63"/>
    </row>
    <row r="87" spans="2:7" ht="15.75" x14ac:dyDescent="0.2">
      <c r="B87" s="62"/>
      <c r="C87" s="62"/>
      <c r="D87" s="62"/>
      <c r="E87" s="62"/>
      <c r="F87" s="62"/>
      <c r="G87" s="26"/>
    </row>
    <row r="88" spans="2:7" ht="15" x14ac:dyDescent="0.2">
      <c r="B88" s="62"/>
      <c r="C88" s="62"/>
      <c r="D88" s="62"/>
      <c r="E88" s="62"/>
      <c r="F88" s="62"/>
      <c r="G88" s="28"/>
    </row>
    <row r="89" spans="2:7" ht="15.75" x14ac:dyDescent="0.2">
      <c r="B89" s="62"/>
      <c r="C89" s="62"/>
      <c r="D89" s="62"/>
      <c r="E89" s="62"/>
      <c r="F89" s="62"/>
      <c r="G89" s="26"/>
    </row>
    <row r="90" spans="2:7" ht="15" x14ac:dyDescent="0.2">
      <c r="B90" s="62"/>
      <c r="C90" s="62"/>
      <c r="D90" s="62"/>
      <c r="E90" s="62"/>
      <c r="F90" s="62"/>
      <c r="G90" s="28"/>
    </row>
    <row r="91" spans="2:7" ht="15" x14ac:dyDescent="0.2">
      <c r="B91" s="62"/>
      <c r="C91" s="62"/>
      <c r="D91" s="62"/>
      <c r="E91" s="62"/>
      <c r="F91" s="62"/>
      <c r="G91" s="28"/>
    </row>
    <row r="92" spans="2:7" ht="15" x14ac:dyDescent="0.2">
      <c r="B92" s="62"/>
      <c r="C92" s="62"/>
      <c r="D92" s="62"/>
      <c r="E92" s="62"/>
      <c r="F92" s="62"/>
      <c r="G92" s="28"/>
    </row>
    <row r="93" spans="2:7" x14ac:dyDescent="0.2">
      <c r="B93" s="62"/>
      <c r="C93" s="62"/>
      <c r="D93" s="62"/>
      <c r="E93" s="62"/>
      <c r="F93" s="62"/>
      <c r="G93" s="30"/>
    </row>
    <row r="94" spans="2:7" x14ac:dyDescent="0.2">
      <c r="B94" s="62"/>
      <c r="C94" s="62"/>
      <c r="D94" s="62"/>
      <c r="E94" s="62"/>
      <c r="F94" s="62"/>
      <c r="G94" s="30"/>
    </row>
    <row r="95" spans="2:7" ht="15.75" x14ac:dyDescent="0.2">
      <c r="B95" s="62"/>
      <c r="C95" s="62"/>
      <c r="D95" s="62"/>
      <c r="E95" s="62"/>
      <c r="F95" s="62"/>
      <c r="G95" s="31"/>
    </row>
    <row r="96" spans="2:7" x14ac:dyDescent="0.2">
      <c r="B96" s="62"/>
      <c r="C96" s="62"/>
      <c r="D96" s="62"/>
      <c r="E96" s="62"/>
      <c r="F96" s="62"/>
      <c r="G96" s="32"/>
    </row>
    <row r="97" spans="2:7" ht="15" x14ac:dyDescent="0.2">
      <c r="B97" s="62"/>
      <c r="C97" s="62"/>
      <c r="D97" s="62"/>
      <c r="E97" s="62"/>
      <c r="F97" s="62"/>
      <c r="G97" s="33"/>
    </row>
    <row r="98" spans="2:7" ht="15" x14ac:dyDescent="0.2">
      <c r="B98" s="62"/>
      <c r="C98" s="62"/>
      <c r="D98" s="62"/>
      <c r="E98" s="62"/>
      <c r="F98" s="62"/>
      <c r="G98" s="28"/>
    </row>
    <row r="99" spans="2:7" ht="15" x14ac:dyDescent="0.2">
      <c r="G99" s="28"/>
    </row>
    <row r="100" spans="2:7" ht="15" x14ac:dyDescent="0.2">
      <c r="G100" s="28"/>
    </row>
    <row r="101" spans="2:7" ht="15" x14ac:dyDescent="0.2">
      <c r="G101" s="28"/>
    </row>
    <row r="102" spans="2:7" ht="15" x14ac:dyDescent="0.2">
      <c r="G102" s="28"/>
    </row>
    <row r="103" spans="2:7" ht="15.75" x14ac:dyDescent="0.2">
      <c r="G103" s="26"/>
    </row>
    <row r="104" spans="2:7" ht="15" x14ac:dyDescent="0.2">
      <c r="G104" s="28"/>
    </row>
    <row r="105" spans="2:7" ht="15" x14ac:dyDescent="0.2">
      <c r="G105" s="28"/>
    </row>
    <row r="106" spans="2:7" ht="15" x14ac:dyDescent="0.2">
      <c r="G106" s="28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view="pageLayout" topLeftCell="B13" zoomScaleNormal="100" workbookViewId="0">
      <selection activeCell="D74" sqref="D74:D76"/>
    </sheetView>
  </sheetViews>
  <sheetFormatPr baseColWidth="10" defaultRowHeight="12.75" x14ac:dyDescent="0.2"/>
  <cols>
    <col min="1" max="1" width="2.5703125" style="16" customWidth="1"/>
    <col min="2" max="2" width="20.7109375" style="16" customWidth="1"/>
    <col min="3" max="3" width="1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8" spans="2:7" ht="8.25" customHeight="1" thickBot="1" x14ac:dyDescent="0.25"/>
    <row r="9" spans="2:7" ht="30" customHeight="1" thickBot="1" x14ac:dyDescent="0.25">
      <c r="B9" s="274" t="s">
        <v>166</v>
      </c>
      <c r="C9" s="278"/>
      <c r="D9" s="278"/>
      <c r="E9" s="278"/>
      <c r="F9" s="278"/>
      <c r="G9" s="279"/>
    </row>
    <row r="10" spans="2:7" x14ac:dyDescent="0.2">
      <c r="B10" s="54"/>
      <c r="C10" s="54"/>
      <c r="D10" s="54"/>
      <c r="E10" s="54"/>
      <c r="F10" s="54"/>
      <c r="G10" s="54"/>
    </row>
    <row r="11" spans="2:7" ht="40.5" customHeight="1" x14ac:dyDescent="0.2">
      <c r="B11" s="83" t="s">
        <v>26</v>
      </c>
      <c r="C11" s="83" t="s">
        <v>110</v>
      </c>
    </row>
    <row r="12" spans="2:7" ht="27.95" customHeight="1" x14ac:dyDescent="0.2">
      <c r="B12" s="57" t="s">
        <v>28</v>
      </c>
      <c r="C12" s="53">
        <v>3</v>
      </c>
    </row>
    <row r="13" spans="2:7" ht="27.95" customHeight="1" x14ac:dyDescent="0.2">
      <c r="B13" s="57" t="s">
        <v>29</v>
      </c>
      <c r="C13" s="53">
        <v>7</v>
      </c>
    </row>
    <row r="14" spans="2:7" ht="27.95" customHeight="1" x14ac:dyDescent="0.2">
      <c r="B14" s="57" t="s">
        <v>30</v>
      </c>
      <c r="C14" s="125">
        <v>3</v>
      </c>
    </row>
    <row r="15" spans="2:7" ht="27.95" customHeight="1" x14ac:dyDescent="0.2">
      <c r="B15" s="57" t="s">
        <v>31</v>
      </c>
      <c r="C15" s="125">
        <v>5</v>
      </c>
    </row>
    <row r="16" spans="2:7" ht="27.95" customHeight="1" x14ac:dyDescent="0.2">
      <c r="B16" s="57" t="s">
        <v>32</v>
      </c>
      <c r="C16" s="53">
        <v>0</v>
      </c>
    </row>
    <row r="17" spans="2:3" ht="27.95" customHeight="1" x14ac:dyDescent="0.2">
      <c r="B17" s="57" t="s">
        <v>33</v>
      </c>
      <c r="C17" s="53">
        <v>1</v>
      </c>
    </row>
    <row r="18" spans="2:3" ht="27.95" customHeight="1" x14ac:dyDescent="0.2">
      <c r="B18" s="57" t="s">
        <v>34</v>
      </c>
      <c r="C18" s="53">
        <v>1</v>
      </c>
    </row>
    <row r="19" spans="2:3" ht="27.95" customHeight="1" x14ac:dyDescent="0.2">
      <c r="B19" s="57" t="s">
        <v>35</v>
      </c>
      <c r="C19" s="53">
        <v>1</v>
      </c>
    </row>
    <row r="20" spans="2:3" ht="27.95" customHeight="1" x14ac:dyDescent="0.2">
      <c r="B20" s="57" t="s">
        <v>36</v>
      </c>
      <c r="C20" s="53">
        <v>0</v>
      </c>
    </row>
    <row r="21" spans="2:3" ht="27.95" customHeight="1" x14ac:dyDescent="0.2">
      <c r="B21" s="57" t="s">
        <v>37</v>
      </c>
      <c r="C21" s="53">
        <v>0</v>
      </c>
    </row>
    <row r="22" spans="2:3" ht="27.95" customHeight="1" x14ac:dyDescent="0.2">
      <c r="B22" s="57" t="s">
        <v>38</v>
      </c>
      <c r="C22" s="53">
        <v>0</v>
      </c>
    </row>
    <row r="23" spans="2:3" ht="27.95" customHeight="1" x14ac:dyDescent="0.2">
      <c r="B23" s="57" t="s">
        <v>39</v>
      </c>
      <c r="C23" s="53">
        <v>0</v>
      </c>
    </row>
    <row r="24" spans="2:3" ht="27.95" customHeight="1" x14ac:dyDescent="0.2">
      <c r="B24" s="57" t="s">
        <v>40</v>
      </c>
      <c r="C24" s="144">
        <v>0</v>
      </c>
    </row>
    <row r="25" spans="2:3" ht="27.95" customHeight="1" x14ac:dyDescent="0.2">
      <c r="B25" s="57" t="s">
        <v>41</v>
      </c>
      <c r="C25" s="53">
        <v>0</v>
      </c>
    </row>
    <row r="26" spans="2:3" ht="27.95" customHeight="1" x14ac:dyDescent="0.2">
      <c r="B26" s="57" t="s">
        <v>42</v>
      </c>
      <c r="C26" s="53">
        <v>0</v>
      </c>
    </row>
    <row r="27" spans="2:3" ht="27.95" customHeight="1" x14ac:dyDescent="0.2">
      <c r="B27" s="57" t="s">
        <v>43</v>
      </c>
      <c r="C27" s="53">
        <v>1</v>
      </c>
    </row>
    <row r="28" spans="2:3" ht="27.95" customHeight="1" x14ac:dyDescent="0.2">
      <c r="B28" s="57" t="s">
        <v>44</v>
      </c>
      <c r="C28" s="53">
        <v>0</v>
      </c>
    </row>
    <row r="29" spans="2:3" ht="27.95" customHeight="1" x14ac:dyDescent="0.2">
      <c r="B29" s="57" t="s">
        <v>45</v>
      </c>
      <c r="C29" s="53">
        <v>1</v>
      </c>
    </row>
    <row r="30" spans="2:3" ht="27.95" customHeight="1" x14ac:dyDescent="0.2">
      <c r="B30" s="57" t="s">
        <v>46</v>
      </c>
      <c r="C30" s="53">
        <v>1</v>
      </c>
    </row>
    <row r="31" spans="2:3" ht="27.95" customHeight="1" x14ac:dyDescent="0.2">
      <c r="B31" s="57" t="s">
        <v>47</v>
      </c>
      <c r="C31" s="53">
        <v>2</v>
      </c>
    </row>
    <row r="32" spans="2:3" ht="27.95" customHeight="1" x14ac:dyDescent="0.2">
      <c r="B32" s="57" t="s">
        <v>48</v>
      </c>
      <c r="C32" s="53">
        <v>1</v>
      </c>
    </row>
    <row r="33" spans="2:9" ht="27.95" customHeight="1" x14ac:dyDescent="0.2">
      <c r="B33" s="57" t="s">
        <v>49</v>
      </c>
      <c r="C33" s="125">
        <v>6</v>
      </c>
    </row>
    <row r="34" spans="2:9" ht="27.95" customHeight="1" x14ac:dyDescent="0.2">
      <c r="B34" s="57" t="s">
        <v>50</v>
      </c>
      <c r="C34" s="53">
        <v>3</v>
      </c>
    </row>
    <row r="35" spans="2:9" ht="27.95" customHeight="1" x14ac:dyDescent="0.2">
      <c r="B35" s="58" t="s">
        <v>51</v>
      </c>
      <c r="C35" s="53">
        <v>3</v>
      </c>
    </row>
    <row r="36" spans="2:9" s="64" customFormat="1" ht="5.25" customHeight="1" thickBot="1" x14ac:dyDescent="0.25">
      <c r="B36" s="50"/>
      <c r="C36" s="51"/>
    </row>
    <row r="37" spans="2:9" ht="27.95" customHeight="1" thickTop="1" x14ac:dyDescent="0.2">
      <c r="B37" s="59" t="s">
        <v>5</v>
      </c>
      <c r="C37" s="60">
        <f>SUM(C12:C36)</f>
        <v>39</v>
      </c>
    </row>
    <row r="38" spans="2:9" ht="27.95" customHeight="1" x14ac:dyDescent="0.2">
      <c r="B38" s="25"/>
      <c r="C38" s="26"/>
      <c r="D38" s="26"/>
      <c r="E38" s="26"/>
      <c r="F38" s="26"/>
      <c r="G38" s="28"/>
    </row>
    <row r="39" spans="2:9" ht="27.95" customHeight="1" x14ac:dyDescent="0.2">
      <c r="B39" s="27"/>
      <c r="C39" s="28"/>
      <c r="D39" s="28"/>
      <c r="E39" s="28"/>
      <c r="F39" s="28"/>
      <c r="G39" s="28"/>
    </row>
    <row r="40" spans="2:9" ht="14.25" customHeight="1" x14ac:dyDescent="0.2">
      <c r="B40" s="25"/>
      <c r="C40" s="25"/>
      <c r="D40" s="25"/>
      <c r="E40" s="26"/>
      <c r="F40" s="26"/>
      <c r="G40" s="28"/>
    </row>
    <row r="41" spans="2:9" ht="30.95" customHeight="1" x14ac:dyDescent="0.2">
      <c r="B41" s="27"/>
      <c r="C41" s="28"/>
      <c r="D41" s="28"/>
      <c r="E41" s="28"/>
      <c r="F41" s="28"/>
      <c r="G41" s="28"/>
    </row>
    <row r="42" spans="2:9" ht="30.95" customHeight="1" x14ac:dyDescent="0.2">
      <c r="B42" s="27"/>
      <c r="C42" s="28"/>
      <c r="D42" s="28"/>
      <c r="E42" s="28"/>
      <c r="F42" s="28"/>
      <c r="G42" s="28"/>
    </row>
    <row r="43" spans="2:9" ht="30.95" customHeight="1" x14ac:dyDescent="0.2">
      <c r="B43" s="280" t="s">
        <v>167</v>
      </c>
      <c r="C43" s="280"/>
      <c r="D43" s="280"/>
      <c r="E43" s="280"/>
      <c r="F43" s="280"/>
      <c r="G43" s="280"/>
      <c r="H43" s="280"/>
      <c r="I43" s="280"/>
    </row>
    <row r="44" spans="2:9" ht="30.95" customHeight="1" x14ac:dyDescent="0.2">
      <c r="B44" s="30"/>
      <c r="C44" s="30"/>
      <c r="D44" s="30"/>
      <c r="E44" s="30"/>
      <c r="F44" s="30"/>
      <c r="G44" s="28"/>
    </row>
    <row r="45" spans="2:9" ht="33" customHeight="1" x14ac:dyDescent="0.2">
      <c r="B45" s="83" t="s">
        <v>53</v>
      </c>
      <c r="C45" s="83" t="s">
        <v>110</v>
      </c>
      <c r="D45" s="30"/>
      <c r="E45" s="30"/>
      <c r="F45" s="30"/>
      <c r="G45" s="28"/>
    </row>
    <row r="46" spans="2:9" ht="21.95" customHeight="1" x14ac:dyDescent="0.2">
      <c r="B46" s="35" t="s">
        <v>54</v>
      </c>
      <c r="C46" s="53">
        <v>1</v>
      </c>
      <c r="D46" s="31"/>
      <c r="E46" s="31"/>
      <c r="F46" s="31"/>
      <c r="G46" s="28"/>
    </row>
    <row r="47" spans="2:9" ht="21.95" customHeight="1" x14ac:dyDescent="0.2">
      <c r="B47" s="18" t="s">
        <v>55</v>
      </c>
      <c r="C47" s="125">
        <v>6</v>
      </c>
      <c r="D47" s="32"/>
      <c r="E47" s="32"/>
      <c r="F47" s="32"/>
      <c r="G47" s="28"/>
    </row>
    <row r="48" spans="2:9" ht="21.95" customHeight="1" x14ac:dyDescent="0.2">
      <c r="B48" s="18" t="s">
        <v>56</v>
      </c>
      <c r="C48" s="125">
        <v>13</v>
      </c>
      <c r="D48" s="33"/>
      <c r="E48" s="33"/>
      <c r="F48" s="33"/>
      <c r="G48" s="28"/>
    </row>
    <row r="49" spans="2:7" ht="21.95" customHeight="1" x14ac:dyDescent="0.2">
      <c r="B49" s="18" t="s">
        <v>57</v>
      </c>
      <c r="C49" s="125">
        <v>5</v>
      </c>
      <c r="D49" s="28"/>
      <c r="E49" s="28"/>
      <c r="F49" s="28"/>
      <c r="G49" s="28"/>
    </row>
    <row r="50" spans="2:7" ht="21.95" customHeight="1" x14ac:dyDescent="0.2">
      <c r="B50" s="18" t="s">
        <v>58</v>
      </c>
      <c r="C50" s="133">
        <v>3</v>
      </c>
      <c r="D50" s="28"/>
      <c r="E50" s="28"/>
      <c r="F50" s="28"/>
      <c r="G50" s="28"/>
    </row>
    <row r="51" spans="2:7" ht="21.95" customHeight="1" x14ac:dyDescent="0.2">
      <c r="B51" s="18" t="s">
        <v>59</v>
      </c>
      <c r="C51" s="53">
        <v>3</v>
      </c>
      <c r="D51" s="28"/>
      <c r="E51" s="28"/>
      <c r="F51" s="28"/>
      <c r="G51" s="28"/>
    </row>
    <row r="52" spans="2:7" ht="21.95" customHeight="1" x14ac:dyDescent="0.2">
      <c r="B52" s="18" t="s">
        <v>60</v>
      </c>
      <c r="C52" s="53">
        <v>6</v>
      </c>
      <c r="D52" s="28"/>
      <c r="E52" s="28"/>
      <c r="F52" s="28"/>
      <c r="G52" s="28"/>
    </row>
    <row r="53" spans="2:7" ht="21.95" customHeight="1" x14ac:dyDescent="0.2">
      <c r="B53" s="18" t="s">
        <v>61</v>
      </c>
      <c r="C53" s="53">
        <v>0</v>
      </c>
      <c r="D53" s="28"/>
      <c r="E53" s="28"/>
      <c r="F53" s="28"/>
      <c r="G53" s="28"/>
    </row>
    <row r="54" spans="2:7" ht="21.95" customHeight="1" x14ac:dyDescent="0.2">
      <c r="B54" s="18" t="s">
        <v>62</v>
      </c>
      <c r="C54" s="53">
        <v>0</v>
      </c>
      <c r="D54" s="26"/>
      <c r="E54" s="26"/>
      <c r="F54" s="26"/>
      <c r="G54" s="28"/>
    </row>
    <row r="55" spans="2:7" ht="21.95" customHeight="1" x14ac:dyDescent="0.2">
      <c r="B55" s="18" t="s">
        <v>63</v>
      </c>
      <c r="C55" s="53">
        <v>0</v>
      </c>
      <c r="D55" s="28"/>
      <c r="E55" s="28"/>
      <c r="F55" s="28"/>
      <c r="G55" s="28"/>
    </row>
    <row r="56" spans="2:7" ht="21.95" customHeight="1" x14ac:dyDescent="0.2">
      <c r="B56" s="18" t="s">
        <v>64</v>
      </c>
      <c r="C56" s="53">
        <v>1</v>
      </c>
      <c r="D56" s="28"/>
      <c r="E56" s="28"/>
      <c r="F56" s="28"/>
      <c r="G56" s="28"/>
    </row>
    <row r="57" spans="2:7" ht="21.95" customHeight="1" x14ac:dyDescent="0.2">
      <c r="B57" s="18" t="s">
        <v>65</v>
      </c>
      <c r="C57" s="53">
        <v>0</v>
      </c>
      <c r="D57" s="28"/>
      <c r="E57" s="28"/>
      <c r="F57" s="28"/>
      <c r="G57" s="28"/>
    </row>
    <row r="58" spans="2:7" ht="21.95" customHeight="1" x14ac:dyDescent="0.2">
      <c r="B58" s="18" t="s">
        <v>66</v>
      </c>
      <c r="C58" s="53">
        <v>0</v>
      </c>
      <c r="D58" s="62"/>
      <c r="E58" s="62"/>
      <c r="F58" s="62"/>
      <c r="G58" s="28"/>
    </row>
    <row r="59" spans="2:7" ht="21.95" customHeight="1" x14ac:dyDescent="0.2">
      <c r="B59" s="18" t="s">
        <v>67</v>
      </c>
      <c r="C59" s="53">
        <v>0</v>
      </c>
      <c r="D59" s="62"/>
      <c r="E59" s="62"/>
      <c r="F59" s="62"/>
      <c r="G59" s="28"/>
    </row>
    <row r="60" spans="2:7" ht="21.95" customHeight="1" x14ac:dyDescent="0.2">
      <c r="B60" s="18" t="s">
        <v>68</v>
      </c>
      <c r="C60" s="53">
        <v>0</v>
      </c>
      <c r="D60" s="62"/>
      <c r="E60" s="62"/>
      <c r="F60" s="62"/>
      <c r="G60" s="28"/>
    </row>
    <row r="61" spans="2:7" ht="21.95" customHeight="1" x14ac:dyDescent="0.2">
      <c r="B61" s="127" t="s">
        <v>104</v>
      </c>
      <c r="C61" s="128">
        <v>1</v>
      </c>
      <c r="D61" s="62"/>
      <c r="E61" s="62"/>
      <c r="F61" s="62"/>
      <c r="G61" s="28"/>
    </row>
    <row r="62" spans="2:7" ht="21.95" customHeight="1" x14ac:dyDescent="0.2">
      <c r="B62" s="131" t="s">
        <v>115</v>
      </c>
      <c r="C62" s="132"/>
      <c r="D62" s="62"/>
      <c r="E62" s="62"/>
      <c r="F62" s="62"/>
      <c r="G62" s="28"/>
    </row>
    <row r="63" spans="2:7" ht="21.95" customHeight="1" x14ac:dyDescent="0.2">
      <c r="B63" s="129" t="s">
        <v>5</v>
      </c>
      <c r="C63" s="130">
        <f>SUM(C46:C62)</f>
        <v>39</v>
      </c>
      <c r="D63" s="62"/>
      <c r="E63" s="62"/>
      <c r="F63" s="62"/>
      <c r="G63" s="28"/>
    </row>
    <row r="64" spans="2:7" ht="21.95" customHeight="1" x14ac:dyDescent="0.2">
      <c r="B64" s="62"/>
      <c r="C64" s="62"/>
      <c r="D64" s="62"/>
      <c r="E64" s="62"/>
      <c r="F64" s="62"/>
      <c r="G64" s="28"/>
    </row>
    <row r="65" spans="2:7" ht="25.5" customHeight="1" thickBot="1" x14ac:dyDescent="0.25">
      <c r="E65" s="62"/>
      <c r="F65" s="62"/>
      <c r="G65" s="28"/>
    </row>
    <row r="66" spans="2:7" ht="57" customHeight="1" thickBot="1" x14ac:dyDescent="0.25">
      <c r="B66" s="281" t="s">
        <v>120</v>
      </c>
      <c r="C66" s="282"/>
      <c r="D66" s="94"/>
      <c r="E66" s="62"/>
      <c r="F66" s="62"/>
      <c r="G66" s="28"/>
    </row>
    <row r="67" spans="2:7" ht="13.5" customHeight="1" thickBot="1" x14ac:dyDescent="0.25">
      <c r="B67" s="283" t="s">
        <v>148</v>
      </c>
      <c r="C67" s="284"/>
      <c r="D67" s="62"/>
      <c r="E67" s="62"/>
      <c r="F67" s="62"/>
      <c r="G67" s="28"/>
    </row>
    <row r="68" spans="2:7" ht="21.95" customHeight="1" x14ac:dyDescent="0.2">
      <c r="B68" s="84" t="s">
        <v>121</v>
      </c>
      <c r="C68" s="85" t="s">
        <v>100</v>
      </c>
      <c r="D68" s="62"/>
      <c r="E68" s="62"/>
      <c r="F68" s="62"/>
      <c r="G68" s="28"/>
    </row>
    <row r="69" spans="2:7" ht="27" customHeight="1" x14ac:dyDescent="0.2">
      <c r="B69" s="86" t="s">
        <v>98</v>
      </c>
      <c r="C69" s="87">
        <v>31</v>
      </c>
      <c r="D69" s="62"/>
      <c r="E69" s="62"/>
      <c r="F69" s="62"/>
      <c r="G69" s="28"/>
    </row>
    <row r="70" spans="2:7" ht="21.95" customHeight="1" x14ac:dyDescent="0.2">
      <c r="B70" s="88" t="s">
        <v>99</v>
      </c>
      <c r="C70" s="89">
        <v>8</v>
      </c>
      <c r="D70" s="62"/>
      <c r="E70" s="62"/>
      <c r="F70" s="62"/>
      <c r="G70" s="28"/>
    </row>
    <row r="71" spans="2:7" ht="21.95" customHeight="1" x14ac:dyDescent="0.2">
      <c r="E71" s="62"/>
      <c r="F71" s="62"/>
      <c r="G71" s="28"/>
    </row>
    <row r="72" spans="2:7" ht="15" x14ac:dyDescent="0.2">
      <c r="E72" s="62"/>
      <c r="F72" s="62"/>
      <c r="G72" s="28"/>
    </row>
    <row r="73" spans="2:7" ht="15" x14ac:dyDescent="0.2">
      <c r="E73" s="62"/>
      <c r="F73" s="62"/>
      <c r="G73" s="28"/>
    </row>
    <row r="74" spans="2:7" ht="15" x14ac:dyDescent="0.2">
      <c r="B74" s="62"/>
      <c r="C74" s="62"/>
      <c r="D74" s="62"/>
      <c r="E74" s="62"/>
      <c r="F74" s="62"/>
      <c r="G74" s="28"/>
    </row>
    <row r="75" spans="2:7" ht="15.75" thickBot="1" x14ac:dyDescent="0.25">
      <c r="B75" s="62"/>
      <c r="C75" s="62"/>
      <c r="D75" s="62"/>
      <c r="E75" s="62"/>
      <c r="F75" s="62"/>
      <c r="G75" s="28"/>
    </row>
    <row r="76" spans="2:7" ht="27.75" customHeight="1" thickBot="1" x14ac:dyDescent="0.25">
      <c r="B76" s="281" t="s">
        <v>103</v>
      </c>
      <c r="C76" s="282"/>
      <c r="D76" s="62"/>
      <c r="E76" s="62"/>
      <c r="F76" s="62"/>
      <c r="G76" s="28"/>
    </row>
    <row r="77" spans="2:7" ht="15" x14ac:dyDescent="0.2">
      <c r="B77" s="90" t="s">
        <v>13</v>
      </c>
      <c r="C77" s="91">
        <v>37</v>
      </c>
      <c r="D77" s="62"/>
      <c r="E77" s="62"/>
      <c r="F77" s="62"/>
      <c r="G77" s="28"/>
    </row>
    <row r="78" spans="2:7" ht="15.75" thickBot="1" x14ac:dyDescent="0.25">
      <c r="B78" s="92" t="s">
        <v>14</v>
      </c>
      <c r="C78" s="93">
        <v>2</v>
      </c>
      <c r="D78" s="62"/>
      <c r="E78" s="62"/>
      <c r="F78" s="62"/>
      <c r="G78" s="28"/>
    </row>
    <row r="79" spans="2:7" ht="15" x14ac:dyDescent="0.2">
      <c r="B79" s="62"/>
      <c r="C79" s="62"/>
      <c r="D79" s="62"/>
      <c r="E79" s="62"/>
      <c r="F79" s="62"/>
      <c r="G79" s="28"/>
    </row>
    <row r="80" spans="2:7" ht="15" x14ac:dyDescent="0.2">
      <c r="B80" s="62"/>
      <c r="C80" s="62"/>
      <c r="D80" s="62"/>
      <c r="E80" s="62"/>
      <c r="F80" s="62"/>
      <c r="G80" s="28"/>
    </row>
    <row r="81" spans="2:7" ht="15.75" x14ac:dyDescent="0.2">
      <c r="B81" s="62"/>
      <c r="C81" s="62"/>
      <c r="D81" s="62"/>
      <c r="E81" s="62"/>
      <c r="F81" s="62"/>
      <c r="G81" s="63"/>
    </row>
    <row r="82" spans="2:7" ht="15.75" x14ac:dyDescent="0.2">
      <c r="B82" s="62"/>
      <c r="C82" s="62"/>
      <c r="D82" s="62"/>
      <c r="E82" s="62"/>
      <c r="F82" s="62"/>
      <c r="G82" s="26"/>
    </row>
    <row r="83" spans="2:7" ht="15" x14ac:dyDescent="0.2">
      <c r="B83" s="62"/>
      <c r="C83" s="62"/>
      <c r="D83" s="62"/>
      <c r="E83" s="62"/>
      <c r="F83" s="62"/>
      <c r="G83" s="28"/>
    </row>
    <row r="84" spans="2:7" ht="15.75" x14ac:dyDescent="0.2">
      <c r="B84" s="62"/>
      <c r="C84" s="62"/>
      <c r="D84" s="62"/>
      <c r="E84" s="62"/>
      <c r="F84" s="62"/>
      <c r="G84" s="26"/>
    </row>
    <row r="85" spans="2:7" ht="15" x14ac:dyDescent="0.2">
      <c r="B85" s="62"/>
      <c r="C85" s="62"/>
      <c r="D85" s="62"/>
      <c r="E85" s="62"/>
      <c r="F85" s="62"/>
      <c r="G85" s="28"/>
    </row>
    <row r="86" spans="2:7" ht="15" x14ac:dyDescent="0.2">
      <c r="D86" s="62"/>
      <c r="E86" s="62"/>
      <c r="F86" s="62"/>
      <c r="G86" s="28"/>
    </row>
    <row r="87" spans="2:7" ht="15" x14ac:dyDescent="0.2">
      <c r="D87" s="62"/>
      <c r="E87" s="62"/>
      <c r="F87" s="62"/>
      <c r="G87" s="28"/>
    </row>
    <row r="88" spans="2:7" x14ac:dyDescent="0.2">
      <c r="D88" s="62"/>
      <c r="E88" s="62"/>
      <c r="F88" s="62"/>
      <c r="G88" s="30"/>
    </row>
    <row r="89" spans="2:7" x14ac:dyDescent="0.2">
      <c r="D89" s="62"/>
      <c r="E89" s="62"/>
      <c r="F89" s="62"/>
      <c r="G89" s="30"/>
    </row>
    <row r="90" spans="2:7" ht="15.75" x14ac:dyDescent="0.2">
      <c r="D90" s="62"/>
      <c r="E90" s="62"/>
      <c r="F90" s="62"/>
      <c r="G90" s="31"/>
    </row>
    <row r="91" spans="2:7" x14ac:dyDescent="0.2">
      <c r="D91" s="62"/>
      <c r="E91" s="62"/>
      <c r="F91" s="62"/>
      <c r="G91" s="32"/>
    </row>
    <row r="92" spans="2:7" ht="15" x14ac:dyDescent="0.2">
      <c r="D92" s="62"/>
      <c r="E92" s="62"/>
      <c r="F92" s="62"/>
      <c r="G92" s="33"/>
    </row>
    <row r="93" spans="2:7" ht="15" x14ac:dyDescent="0.2">
      <c r="D93" s="62"/>
      <c r="E93" s="62"/>
      <c r="F93" s="62"/>
      <c r="G93" s="28"/>
    </row>
    <row r="94" spans="2:7" ht="15" x14ac:dyDescent="0.2">
      <c r="G94" s="28"/>
    </row>
    <row r="95" spans="2:7" ht="15" x14ac:dyDescent="0.2">
      <c r="G95" s="28"/>
    </row>
    <row r="96" spans="2:7" ht="15" x14ac:dyDescent="0.2">
      <c r="G96" s="28"/>
    </row>
    <row r="97" spans="7:7" ht="15" x14ac:dyDescent="0.2">
      <c r="G97" s="28"/>
    </row>
    <row r="98" spans="7:7" ht="15.75" x14ac:dyDescent="0.2">
      <c r="G98" s="26"/>
    </row>
    <row r="99" spans="7:7" ht="15" x14ac:dyDescent="0.2">
      <c r="G99" s="28"/>
    </row>
    <row r="100" spans="7:7" ht="15" x14ac:dyDescent="0.2">
      <c r="G100" s="28"/>
    </row>
    <row r="101" spans="7:7" ht="15" x14ac:dyDescent="0.2">
      <c r="G101" s="28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topLeftCell="A29" workbookViewId="0">
      <selection activeCell="C41" sqref="C41"/>
    </sheetView>
  </sheetViews>
  <sheetFormatPr baseColWidth="10" defaultRowHeight="12.75" x14ac:dyDescent="0.2"/>
  <cols>
    <col min="1" max="1" width="4.7109375" style="16" customWidth="1"/>
    <col min="2" max="2" width="67.28515625" style="16" customWidth="1"/>
    <col min="3" max="3" width="41.85546875" style="16" customWidth="1"/>
    <col min="4" max="256" width="11.42578125" style="16"/>
    <col min="257" max="257" width="4" style="16" customWidth="1"/>
    <col min="258" max="258" width="67.28515625" style="16" customWidth="1"/>
    <col min="259" max="259" width="43.85546875" style="16" customWidth="1"/>
    <col min="260" max="512" width="11.42578125" style="16"/>
    <col min="513" max="513" width="4" style="16" customWidth="1"/>
    <col min="514" max="514" width="67.28515625" style="16" customWidth="1"/>
    <col min="515" max="515" width="43.85546875" style="16" customWidth="1"/>
    <col min="516" max="768" width="11.42578125" style="16"/>
    <col min="769" max="769" width="4" style="16" customWidth="1"/>
    <col min="770" max="770" width="67.28515625" style="16" customWidth="1"/>
    <col min="771" max="771" width="43.85546875" style="16" customWidth="1"/>
    <col min="772" max="1024" width="11.42578125" style="16"/>
    <col min="1025" max="1025" width="4" style="16" customWidth="1"/>
    <col min="1026" max="1026" width="67.28515625" style="16" customWidth="1"/>
    <col min="1027" max="1027" width="43.85546875" style="16" customWidth="1"/>
    <col min="1028" max="1280" width="11.42578125" style="16"/>
    <col min="1281" max="1281" width="4" style="16" customWidth="1"/>
    <col min="1282" max="1282" width="67.28515625" style="16" customWidth="1"/>
    <col min="1283" max="1283" width="43.85546875" style="16" customWidth="1"/>
    <col min="1284" max="1536" width="11.42578125" style="16"/>
    <col min="1537" max="1537" width="4" style="16" customWidth="1"/>
    <col min="1538" max="1538" width="67.28515625" style="16" customWidth="1"/>
    <col min="1539" max="1539" width="43.85546875" style="16" customWidth="1"/>
    <col min="1540" max="1792" width="11.42578125" style="16"/>
    <col min="1793" max="1793" width="4" style="16" customWidth="1"/>
    <col min="1794" max="1794" width="67.28515625" style="16" customWidth="1"/>
    <col min="1795" max="1795" width="43.85546875" style="16" customWidth="1"/>
    <col min="1796" max="2048" width="11.42578125" style="16"/>
    <col min="2049" max="2049" width="4" style="16" customWidth="1"/>
    <col min="2050" max="2050" width="67.28515625" style="16" customWidth="1"/>
    <col min="2051" max="2051" width="43.85546875" style="16" customWidth="1"/>
    <col min="2052" max="2304" width="11.42578125" style="16"/>
    <col min="2305" max="2305" width="4" style="16" customWidth="1"/>
    <col min="2306" max="2306" width="67.28515625" style="16" customWidth="1"/>
    <col min="2307" max="2307" width="43.85546875" style="16" customWidth="1"/>
    <col min="2308" max="2560" width="11.42578125" style="16"/>
    <col min="2561" max="2561" width="4" style="16" customWidth="1"/>
    <col min="2562" max="2562" width="67.28515625" style="16" customWidth="1"/>
    <col min="2563" max="2563" width="43.85546875" style="16" customWidth="1"/>
    <col min="2564" max="2816" width="11.42578125" style="16"/>
    <col min="2817" max="2817" width="4" style="16" customWidth="1"/>
    <col min="2818" max="2818" width="67.28515625" style="16" customWidth="1"/>
    <col min="2819" max="2819" width="43.85546875" style="16" customWidth="1"/>
    <col min="2820" max="3072" width="11.42578125" style="16"/>
    <col min="3073" max="3073" width="4" style="16" customWidth="1"/>
    <col min="3074" max="3074" width="67.28515625" style="16" customWidth="1"/>
    <col min="3075" max="3075" width="43.85546875" style="16" customWidth="1"/>
    <col min="3076" max="3328" width="11.42578125" style="16"/>
    <col min="3329" max="3329" width="4" style="16" customWidth="1"/>
    <col min="3330" max="3330" width="67.28515625" style="16" customWidth="1"/>
    <col min="3331" max="3331" width="43.85546875" style="16" customWidth="1"/>
    <col min="3332" max="3584" width="11.42578125" style="16"/>
    <col min="3585" max="3585" width="4" style="16" customWidth="1"/>
    <col min="3586" max="3586" width="67.28515625" style="16" customWidth="1"/>
    <col min="3587" max="3587" width="43.85546875" style="16" customWidth="1"/>
    <col min="3588" max="3840" width="11.42578125" style="16"/>
    <col min="3841" max="3841" width="4" style="16" customWidth="1"/>
    <col min="3842" max="3842" width="67.28515625" style="16" customWidth="1"/>
    <col min="3843" max="3843" width="43.85546875" style="16" customWidth="1"/>
    <col min="3844" max="4096" width="11.42578125" style="16"/>
    <col min="4097" max="4097" width="4" style="16" customWidth="1"/>
    <col min="4098" max="4098" width="67.28515625" style="16" customWidth="1"/>
    <col min="4099" max="4099" width="43.85546875" style="16" customWidth="1"/>
    <col min="4100" max="4352" width="11.42578125" style="16"/>
    <col min="4353" max="4353" width="4" style="16" customWidth="1"/>
    <col min="4354" max="4354" width="67.28515625" style="16" customWidth="1"/>
    <col min="4355" max="4355" width="43.85546875" style="16" customWidth="1"/>
    <col min="4356" max="4608" width="11.42578125" style="16"/>
    <col min="4609" max="4609" width="4" style="16" customWidth="1"/>
    <col min="4610" max="4610" width="67.28515625" style="16" customWidth="1"/>
    <col min="4611" max="4611" width="43.85546875" style="16" customWidth="1"/>
    <col min="4612" max="4864" width="11.42578125" style="16"/>
    <col min="4865" max="4865" width="4" style="16" customWidth="1"/>
    <col min="4866" max="4866" width="67.28515625" style="16" customWidth="1"/>
    <col min="4867" max="4867" width="43.85546875" style="16" customWidth="1"/>
    <col min="4868" max="5120" width="11.42578125" style="16"/>
    <col min="5121" max="5121" width="4" style="16" customWidth="1"/>
    <col min="5122" max="5122" width="67.28515625" style="16" customWidth="1"/>
    <col min="5123" max="5123" width="43.85546875" style="16" customWidth="1"/>
    <col min="5124" max="5376" width="11.42578125" style="16"/>
    <col min="5377" max="5377" width="4" style="16" customWidth="1"/>
    <col min="5378" max="5378" width="67.28515625" style="16" customWidth="1"/>
    <col min="5379" max="5379" width="43.85546875" style="16" customWidth="1"/>
    <col min="5380" max="5632" width="11.42578125" style="16"/>
    <col min="5633" max="5633" width="4" style="16" customWidth="1"/>
    <col min="5634" max="5634" width="67.28515625" style="16" customWidth="1"/>
    <col min="5635" max="5635" width="43.85546875" style="16" customWidth="1"/>
    <col min="5636" max="5888" width="11.42578125" style="16"/>
    <col min="5889" max="5889" width="4" style="16" customWidth="1"/>
    <col min="5890" max="5890" width="67.28515625" style="16" customWidth="1"/>
    <col min="5891" max="5891" width="43.85546875" style="16" customWidth="1"/>
    <col min="5892" max="6144" width="11.42578125" style="16"/>
    <col min="6145" max="6145" width="4" style="16" customWidth="1"/>
    <col min="6146" max="6146" width="67.28515625" style="16" customWidth="1"/>
    <col min="6147" max="6147" width="43.85546875" style="16" customWidth="1"/>
    <col min="6148" max="6400" width="11.42578125" style="16"/>
    <col min="6401" max="6401" width="4" style="16" customWidth="1"/>
    <col min="6402" max="6402" width="67.28515625" style="16" customWidth="1"/>
    <col min="6403" max="6403" width="43.85546875" style="16" customWidth="1"/>
    <col min="6404" max="6656" width="11.42578125" style="16"/>
    <col min="6657" max="6657" width="4" style="16" customWidth="1"/>
    <col min="6658" max="6658" width="67.28515625" style="16" customWidth="1"/>
    <col min="6659" max="6659" width="43.85546875" style="16" customWidth="1"/>
    <col min="6660" max="6912" width="11.42578125" style="16"/>
    <col min="6913" max="6913" width="4" style="16" customWidth="1"/>
    <col min="6914" max="6914" width="67.28515625" style="16" customWidth="1"/>
    <col min="6915" max="6915" width="43.85546875" style="16" customWidth="1"/>
    <col min="6916" max="7168" width="11.42578125" style="16"/>
    <col min="7169" max="7169" width="4" style="16" customWidth="1"/>
    <col min="7170" max="7170" width="67.28515625" style="16" customWidth="1"/>
    <col min="7171" max="7171" width="43.85546875" style="16" customWidth="1"/>
    <col min="7172" max="7424" width="11.42578125" style="16"/>
    <col min="7425" max="7425" width="4" style="16" customWidth="1"/>
    <col min="7426" max="7426" width="67.28515625" style="16" customWidth="1"/>
    <col min="7427" max="7427" width="43.85546875" style="16" customWidth="1"/>
    <col min="7428" max="7680" width="11.42578125" style="16"/>
    <col min="7681" max="7681" width="4" style="16" customWidth="1"/>
    <col min="7682" max="7682" width="67.28515625" style="16" customWidth="1"/>
    <col min="7683" max="7683" width="43.85546875" style="16" customWidth="1"/>
    <col min="7684" max="7936" width="11.42578125" style="16"/>
    <col min="7937" max="7937" width="4" style="16" customWidth="1"/>
    <col min="7938" max="7938" width="67.28515625" style="16" customWidth="1"/>
    <col min="7939" max="7939" width="43.85546875" style="16" customWidth="1"/>
    <col min="7940" max="8192" width="11.42578125" style="16"/>
    <col min="8193" max="8193" width="4" style="16" customWidth="1"/>
    <col min="8194" max="8194" width="67.28515625" style="16" customWidth="1"/>
    <col min="8195" max="8195" width="43.85546875" style="16" customWidth="1"/>
    <col min="8196" max="8448" width="11.42578125" style="16"/>
    <col min="8449" max="8449" width="4" style="16" customWidth="1"/>
    <col min="8450" max="8450" width="67.28515625" style="16" customWidth="1"/>
    <col min="8451" max="8451" width="43.85546875" style="16" customWidth="1"/>
    <col min="8452" max="8704" width="11.42578125" style="16"/>
    <col min="8705" max="8705" width="4" style="16" customWidth="1"/>
    <col min="8706" max="8706" width="67.28515625" style="16" customWidth="1"/>
    <col min="8707" max="8707" width="43.85546875" style="16" customWidth="1"/>
    <col min="8708" max="8960" width="11.42578125" style="16"/>
    <col min="8961" max="8961" width="4" style="16" customWidth="1"/>
    <col min="8962" max="8962" width="67.28515625" style="16" customWidth="1"/>
    <col min="8963" max="8963" width="43.85546875" style="16" customWidth="1"/>
    <col min="8964" max="9216" width="11.42578125" style="16"/>
    <col min="9217" max="9217" width="4" style="16" customWidth="1"/>
    <col min="9218" max="9218" width="67.28515625" style="16" customWidth="1"/>
    <col min="9219" max="9219" width="43.85546875" style="16" customWidth="1"/>
    <col min="9220" max="9472" width="11.42578125" style="16"/>
    <col min="9473" max="9473" width="4" style="16" customWidth="1"/>
    <col min="9474" max="9474" width="67.28515625" style="16" customWidth="1"/>
    <col min="9475" max="9475" width="43.85546875" style="16" customWidth="1"/>
    <col min="9476" max="9728" width="11.42578125" style="16"/>
    <col min="9729" max="9729" width="4" style="16" customWidth="1"/>
    <col min="9730" max="9730" width="67.28515625" style="16" customWidth="1"/>
    <col min="9731" max="9731" width="43.85546875" style="16" customWidth="1"/>
    <col min="9732" max="9984" width="11.42578125" style="16"/>
    <col min="9985" max="9985" width="4" style="16" customWidth="1"/>
    <col min="9986" max="9986" width="67.28515625" style="16" customWidth="1"/>
    <col min="9987" max="9987" width="43.85546875" style="16" customWidth="1"/>
    <col min="9988" max="10240" width="11.42578125" style="16"/>
    <col min="10241" max="10241" width="4" style="16" customWidth="1"/>
    <col min="10242" max="10242" width="67.28515625" style="16" customWidth="1"/>
    <col min="10243" max="10243" width="43.85546875" style="16" customWidth="1"/>
    <col min="10244" max="10496" width="11.42578125" style="16"/>
    <col min="10497" max="10497" width="4" style="16" customWidth="1"/>
    <col min="10498" max="10498" width="67.28515625" style="16" customWidth="1"/>
    <col min="10499" max="10499" width="43.85546875" style="16" customWidth="1"/>
    <col min="10500" max="10752" width="11.42578125" style="16"/>
    <col min="10753" max="10753" width="4" style="16" customWidth="1"/>
    <col min="10754" max="10754" width="67.28515625" style="16" customWidth="1"/>
    <col min="10755" max="10755" width="43.85546875" style="16" customWidth="1"/>
    <col min="10756" max="11008" width="11.42578125" style="16"/>
    <col min="11009" max="11009" width="4" style="16" customWidth="1"/>
    <col min="11010" max="11010" width="67.28515625" style="16" customWidth="1"/>
    <col min="11011" max="11011" width="43.85546875" style="16" customWidth="1"/>
    <col min="11012" max="11264" width="11.42578125" style="16"/>
    <col min="11265" max="11265" width="4" style="16" customWidth="1"/>
    <col min="11266" max="11266" width="67.28515625" style="16" customWidth="1"/>
    <col min="11267" max="11267" width="43.85546875" style="16" customWidth="1"/>
    <col min="11268" max="11520" width="11.42578125" style="16"/>
    <col min="11521" max="11521" width="4" style="16" customWidth="1"/>
    <col min="11522" max="11522" width="67.28515625" style="16" customWidth="1"/>
    <col min="11523" max="11523" width="43.85546875" style="16" customWidth="1"/>
    <col min="11524" max="11776" width="11.42578125" style="16"/>
    <col min="11777" max="11777" width="4" style="16" customWidth="1"/>
    <col min="11778" max="11778" width="67.28515625" style="16" customWidth="1"/>
    <col min="11779" max="11779" width="43.85546875" style="16" customWidth="1"/>
    <col min="11780" max="12032" width="11.42578125" style="16"/>
    <col min="12033" max="12033" width="4" style="16" customWidth="1"/>
    <col min="12034" max="12034" width="67.28515625" style="16" customWidth="1"/>
    <col min="12035" max="12035" width="43.85546875" style="16" customWidth="1"/>
    <col min="12036" max="12288" width="11.42578125" style="16"/>
    <col min="12289" max="12289" width="4" style="16" customWidth="1"/>
    <col min="12290" max="12290" width="67.28515625" style="16" customWidth="1"/>
    <col min="12291" max="12291" width="43.85546875" style="16" customWidth="1"/>
    <col min="12292" max="12544" width="11.42578125" style="16"/>
    <col min="12545" max="12545" width="4" style="16" customWidth="1"/>
    <col min="12546" max="12546" width="67.28515625" style="16" customWidth="1"/>
    <col min="12547" max="12547" width="43.85546875" style="16" customWidth="1"/>
    <col min="12548" max="12800" width="11.42578125" style="16"/>
    <col min="12801" max="12801" width="4" style="16" customWidth="1"/>
    <col min="12802" max="12802" width="67.28515625" style="16" customWidth="1"/>
    <col min="12803" max="12803" width="43.85546875" style="16" customWidth="1"/>
    <col min="12804" max="13056" width="11.42578125" style="16"/>
    <col min="13057" max="13057" width="4" style="16" customWidth="1"/>
    <col min="13058" max="13058" width="67.28515625" style="16" customWidth="1"/>
    <col min="13059" max="13059" width="43.85546875" style="16" customWidth="1"/>
    <col min="13060" max="13312" width="11.42578125" style="16"/>
    <col min="13313" max="13313" width="4" style="16" customWidth="1"/>
    <col min="13314" max="13314" width="67.28515625" style="16" customWidth="1"/>
    <col min="13315" max="13315" width="43.85546875" style="16" customWidth="1"/>
    <col min="13316" max="13568" width="11.42578125" style="16"/>
    <col min="13569" max="13569" width="4" style="16" customWidth="1"/>
    <col min="13570" max="13570" width="67.28515625" style="16" customWidth="1"/>
    <col min="13571" max="13571" width="43.85546875" style="16" customWidth="1"/>
    <col min="13572" max="13824" width="11.42578125" style="16"/>
    <col min="13825" max="13825" width="4" style="16" customWidth="1"/>
    <col min="13826" max="13826" width="67.28515625" style="16" customWidth="1"/>
    <col min="13827" max="13827" width="43.85546875" style="16" customWidth="1"/>
    <col min="13828" max="14080" width="11.42578125" style="16"/>
    <col min="14081" max="14081" width="4" style="16" customWidth="1"/>
    <col min="14082" max="14082" width="67.28515625" style="16" customWidth="1"/>
    <col min="14083" max="14083" width="43.85546875" style="16" customWidth="1"/>
    <col min="14084" max="14336" width="11.42578125" style="16"/>
    <col min="14337" max="14337" width="4" style="16" customWidth="1"/>
    <col min="14338" max="14338" width="67.28515625" style="16" customWidth="1"/>
    <col min="14339" max="14339" width="43.85546875" style="16" customWidth="1"/>
    <col min="14340" max="14592" width="11.42578125" style="16"/>
    <col min="14593" max="14593" width="4" style="16" customWidth="1"/>
    <col min="14594" max="14594" width="67.28515625" style="16" customWidth="1"/>
    <col min="14595" max="14595" width="43.85546875" style="16" customWidth="1"/>
    <col min="14596" max="14848" width="11.42578125" style="16"/>
    <col min="14849" max="14849" width="4" style="16" customWidth="1"/>
    <col min="14850" max="14850" width="67.28515625" style="16" customWidth="1"/>
    <col min="14851" max="14851" width="43.85546875" style="16" customWidth="1"/>
    <col min="14852" max="15104" width="11.42578125" style="16"/>
    <col min="15105" max="15105" width="4" style="16" customWidth="1"/>
    <col min="15106" max="15106" width="67.28515625" style="16" customWidth="1"/>
    <col min="15107" max="15107" width="43.85546875" style="16" customWidth="1"/>
    <col min="15108" max="15360" width="11.42578125" style="16"/>
    <col min="15361" max="15361" width="4" style="16" customWidth="1"/>
    <col min="15362" max="15362" width="67.28515625" style="16" customWidth="1"/>
    <col min="15363" max="15363" width="43.85546875" style="16" customWidth="1"/>
    <col min="15364" max="15616" width="11.42578125" style="16"/>
    <col min="15617" max="15617" width="4" style="16" customWidth="1"/>
    <col min="15618" max="15618" width="67.28515625" style="16" customWidth="1"/>
    <col min="15619" max="15619" width="43.85546875" style="16" customWidth="1"/>
    <col min="15620" max="15872" width="11.42578125" style="16"/>
    <col min="15873" max="15873" width="4" style="16" customWidth="1"/>
    <col min="15874" max="15874" width="67.28515625" style="16" customWidth="1"/>
    <col min="15875" max="15875" width="43.85546875" style="16" customWidth="1"/>
    <col min="15876" max="16128" width="11.42578125" style="16"/>
    <col min="16129" max="16129" width="4" style="16" customWidth="1"/>
    <col min="16130" max="16130" width="67.28515625" style="16" customWidth="1"/>
    <col min="16131" max="16131" width="43.85546875" style="16" customWidth="1"/>
    <col min="16132" max="16384" width="11.42578125" style="16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74" t="s">
        <v>170</v>
      </c>
      <c r="C10" s="279"/>
    </row>
    <row r="11" spans="2:3" ht="3" customHeight="1" thickBot="1" x14ac:dyDescent="0.25">
      <c r="B11" s="65"/>
      <c r="C11" s="66"/>
    </row>
    <row r="12" spans="2:3" ht="36" customHeight="1" thickBot="1" x14ac:dyDescent="0.25">
      <c r="B12" s="77" t="s">
        <v>76</v>
      </c>
      <c r="C12" s="249" t="s">
        <v>77</v>
      </c>
    </row>
    <row r="13" spans="2:3" ht="27.95" customHeight="1" x14ac:dyDescent="0.2">
      <c r="B13" s="247" t="s">
        <v>78</v>
      </c>
      <c r="C13" s="248">
        <v>631</v>
      </c>
    </row>
    <row r="14" spans="2:3" ht="27.95" customHeight="1" x14ac:dyDescent="0.2">
      <c r="B14" s="67" t="s">
        <v>79</v>
      </c>
      <c r="C14" s="68">
        <v>505</v>
      </c>
    </row>
    <row r="15" spans="2:3" ht="27.95" customHeight="1" x14ac:dyDescent="0.2">
      <c r="B15" s="67" t="s">
        <v>80</v>
      </c>
      <c r="C15" s="68">
        <v>502</v>
      </c>
    </row>
    <row r="16" spans="2:3" ht="27.95" customHeight="1" x14ac:dyDescent="0.2">
      <c r="B16" s="67" t="s">
        <v>81</v>
      </c>
      <c r="C16" s="68">
        <v>1</v>
      </c>
    </row>
    <row r="17" spans="2:3" ht="27.95" customHeight="1" x14ac:dyDescent="0.2">
      <c r="B17" s="67" t="s">
        <v>82</v>
      </c>
      <c r="C17" s="68">
        <v>225</v>
      </c>
    </row>
    <row r="18" spans="2:3" ht="27.95" customHeight="1" thickBot="1" x14ac:dyDescent="0.25">
      <c r="B18" s="69" t="s">
        <v>83</v>
      </c>
      <c r="C18" s="70">
        <v>44</v>
      </c>
    </row>
    <row r="19" spans="2:3" ht="4.5" customHeight="1" thickBot="1" x14ac:dyDescent="0.25">
      <c r="B19" s="71"/>
      <c r="C19" s="72"/>
    </row>
    <row r="20" spans="2:3" ht="33.75" customHeight="1" thickBot="1" x14ac:dyDescent="0.25">
      <c r="B20" s="235" t="s">
        <v>97</v>
      </c>
      <c r="C20" s="236" t="s">
        <v>169</v>
      </c>
    </row>
    <row r="21" spans="2:3" ht="3.75" customHeight="1" thickBot="1" x14ac:dyDescent="0.25">
      <c r="B21" s="73"/>
      <c r="C21" s="74"/>
    </row>
    <row r="22" spans="2:3" ht="27.95" customHeight="1" x14ac:dyDescent="0.2">
      <c r="B22" s="250" t="s">
        <v>84</v>
      </c>
      <c r="C22" s="255" t="s">
        <v>77</v>
      </c>
    </row>
    <row r="23" spans="2:3" ht="27.95" customHeight="1" x14ac:dyDescent="0.2">
      <c r="B23" s="251" t="s">
        <v>85</v>
      </c>
      <c r="C23" s="256">
        <v>608</v>
      </c>
    </row>
    <row r="24" spans="2:3" ht="27.95" customHeight="1" x14ac:dyDescent="0.2">
      <c r="B24" s="251" t="s">
        <v>86</v>
      </c>
      <c r="C24" s="256">
        <v>2</v>
      </c>
    </row>
    <row r="25" spans="2:3" ht="27.95" customHeight="1" x14ac:dyDescent="0.2">
      <c r="B25" s="252" t="s">
        <v>87</v>
      </c>
      <c r="C25" s="257">
        <v>61</v>
      </c>
    </row>
    <row r="26" spans="2:3" ht="27.95" customHeight="1" x14ac:dyDescent="0.2">
      <c r="B26" s="252" t="s">
        <v>154</v>
      </c>
      <c r="C26" s="258">
        <v>0</v>
      </c>
    </row>
    <row r="27" spans="2:3" ht="27.95" customHeight="1" x14ac:dyDescent="0.2">
      <c r="B27" s="253" t="s">
        <v>88</v>
      </c>
      <c r="C27" s="258">
        <v>9</v>
      </c>
    </row>
    <row r="28" spans="2:3" ht="27.95" customHeight="1" x14ac:dyDescent="0.2">
      <c r="B28" s="253" t="s">
        <v>89</v>
      </c>
      <c r="C28" s="258">
        <v>1</v>
      </c>
    </row>
    <row r="29" spans="2:3" ht="27.95" customHeight="1" x14ac:dyDescent="0.2">
      <c r="B29" s="253" t="s">
        <v>90</v>
      </c>
      <c r="C29" s="258">
        <v>1</v>
      </c>
    </row>
    <row r="30" spans="2:3" ht="32.25" customHeight="1" x14ac:dyDescent="0.2">
      <c r="B30" s="253" t="s">
        <v>91</v>
      </c>
      <c r="C30" s="258">
        <v>0</v>
      </c>
    </row>
    <row r="31" spans="2:3" ht="10.5" customHeight="1" thickBot="1" x14ac:dyDescent="0.25">
      <c r="B31" s="254"/>
      <c r="C31" s="259"/>
    </row>
    <row r="32" spans="2:3" ht="11.25" customHeight="1" thickBot="1" x14ac:dyDescent="0.25">
      <c r="B32" s="76"/>
      <c r="C32" s="28"/>
    </row>
    <row r="33" spans="2:3" ht="48" customHeight="1" thickBot="1" x14ac:dyDescent="0.25">
      <c r="B33" s="261" t="s">
        <v>111</v>
      </c>
      <c r="C33" s="262">
        <f>C23+C25+C27+C28+C29+C30+C24+C26</f>
        <v>682</v>
      </c>
    </row>
    <row r="34" spans="2:3" ht="11.25" customHeight="1" thickBot="1" x14ac:dyDescent="0.25">
      <c r="B34" s="78"/>
      <c r="C34" s="79"/>
    </row>
    <row r="35" spans="2:3" ht="30" customHeight="1" thickBot="1" x14ac:dyDescent="0.25">
      <c r="B35" s="235" t="s">
        <v>96</v>
      </c>
      <c r="C35" s="263" t="s">
        <v>168</v>
      </c>
    </row>
    <row r="36" spans="2:3" ht="10.5" customHeight="1" thickBot="1" x14ac:dyDescent="0.25">
      <c r="B36" s="80"/>
      <c r="C36" s="74"/>
    </row>
    <row r="37" spans="2:3" ht="27.95" customHeight="1" x14ac:dyDescent="0.2">
      <c r="B37" s="75" t="s">
        <v>92</v>
      </c>
      <c r="C37" s="81"/>
    </row>
    <row r="38" spans="2:3" ht="25.5" customHeight="1" x14ac:dyDescent="0.2">
      <c r="B38" s="67" t="s">
        <v>93</v>
      </c>
      <c r="C38" s="68">
        <v>111</v>
      </c>
    </row>
    <row r="39" spans="2:3" ht="24.75" customHeight="1" x14ac:dyDescent="0.2">
      <c r="B39" s="67" t="s">
        <v>94</v>
      </c>
      <c r="C39" s="68">
        <v>170</v>
      </c>
    </row>
    <row r="40" spans="2:3" ht="24" customHeight="1" thickBot="1" x14ac:dyDescent="0.25">
      <c r="B40" s="69" t="s">
        <v>95</v>
      </c>
      <c r="C40" s="70">
        <v>72</v>
      </c>
    </row>
    <row r="41" spans="2:3" ht="10.5" customHeight="1" thickBot="1" x14ac:dyDescent="0.25">
      <c r="B41" s="76"/>
      <c r="C41" s="28"/>
    </row>
    <row r="42" spans="2:3" ht="27.95" customHeight="1" thickBot="1" x14ac:dyDescent="0.25">
      <c r="B42" s="77" t="s">
        <v>5</v>
      </c>
      <c r="C42" s="260">
        <f>SUM(C38:C41)</f>
        <v>353</v>
      </c>
    </row>
    <row r="43" spans="2:3" ht="27.95" customHeight="1" x14ac:dyDescent="0.2">
      <c r="B43" s="21"/>
      <c r="C43" s="22"/>
    </row>
    <row r="44" spans="2:3" ht="27.95" customHeight="1" x14ac:dyDescent="0.2">
      <c r="B44" s="24"/>
      <c r="C44" s="23"/>
    </row>
    <row r="45" spans="2:3" ht="27.95" customHeight="1" x14ac:dyDescent="0.2">
      <c r="B45" s="25"/>
      <c r="C45" s="25"/>
    </row>
    <row r="46" spans="2:3" ht="30.95" customHeight="1" x14ac:dyDescent="0.2">
      <c r="B46" s="27"/>
      <c r="C46" s="28"/>
    </row>
    <row r="47" spans="2:3" ht="30.95" customHeight="1" x14ac:dyDescent="0.2">
      <c r="B47" s="27"/>
      <c r="C47" s="28"/>
    </row>
    <row r="48" spans="2:3" ht="30.95" customHeight="1" x14ac:dyDescent="0.2">
      <c r="B48" s="29"/>
      <c r="C48" s="28"/>
    </row>
    <row r="49" spans="2:3" ht="30.95" customHeight="1" x14ac:dyDescent="0.2">
      <c r="B49" s="30"/>
      <c r="C49" s="30"/>
    </row>
    <row r="50" spans="2:3" ht="30.95" customHeight="1" x14ac:dyDescent="0.2">
      <c r="B50" s="30"/>
      <c r="C50" s="30"/>
    </row>
    <row r="51" spans="2:3" ht="30.95" customHeight="1" x14ac:dyDescent="0.2">
      <c r="B51" s="31"/>
      <c r="C51" s="31"/>
    </row>
    <row r="52" spans="2:3" ht="30.95" customHeight="1" x14ac:dyDescent="0.2">
      <c r="B52" s="32"/>
      <c r="C52" s="32"/>
    </row>
    <row r="53" spans="2:3" ht="30.95" customHeight="1" x14ac:dyDescent="0.2">
      <c r="B53" s="33"/>
      <c r="C53" s="33"/>
    </row>
    <row r="54" spans="2:3" ht="30.95" customHeight="1" x14ac:dyDescent="0.2">
      <c r="B54" s="27"/>
      <c r="C54" s="28"/>
    </row>
    <row r="55" spans="2:3" ht="30.95" customHeight="1" x14ac:dyDescent="0.2">
      <c r="B55" s="27"/>
      <c r="C55" s="28"/>
    </row>
    <row r="56" spans="2:3" ht="30.95" customHeight="1" x14ac:dyDescent="0.2">
      <c r="B56" s="27"/>
      <c r="C56" s="28"/>
    </row>
    <row r="57" spans="2:3" ht="30.95" customHeight="1" x14ac:dyDescent="0.2">
      <c r="B57" s="27"/>
      <c r="C57" s="28"/>
    </row>
    <row r="58" spans="2:3" ht="30.95" customHeight="1" x14ac:dyDescent="0.2">
      <c r="B58" s="27"/>
      <c r="C58" s="28"/>
    </row>
    <row r="59" spans="2:3" ht="30.95" customHeight="1" x14ac:dyDescent="0.2">
      <c r="B59" s="34"/>
      <c r="C59" s="26"/>
    </row>
    <row r="60" spans="2:3" ht="30.95" customHeight="1" x14ac:dyDescent="0.2">
      <c r="B60" s="27"/>
      <c r="C60" s="28"/>
    </row>
    <row r="61" spans="2:3" ht="30.95" customHeight="1" x14ac:dyDescent="0.2">
      <c r="B61" s="27"/>
      <c r="C61" s="28"/>
    </row>
    <row r="62" spans="2:3" ht="30.95" customHeight="1" x14ac:dyDescent="0.2">
      <c r="B62" s="29"/>
      <c r="C62" s="28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25" zoomScale="75" zoomScaleNormal="50" zoomScaleSheetLayoutView="75" zoomScalePageLayoutView="75" workbookViewId="0">
      <selection activeCell="C15" sqref="C15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5.8554687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273" t="s">
        <v>171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111"/>
    </row>
    <row r="11" spans="2:16" x14ac:dyDescent="0.2">
      <c r="B11" s="5"/>
      <c r="C11" s="5"/>
    </row>
    <row r="12" spans="2:16" ht="36" customHeight="1" x14ac:dyDescent="0.2">
      <c r="B12" s="237" t="s">
        <v>0</v>
      </c>
      <c r="C12" s="238" t="s">
        <v>147</v>
      </c>
      <c r="E12" s="175">
        <v>100</v>
      </c>
    </row>
    <row r="13" spans="2:16" ht="36" customHeight="1" x14ac:dyDescent="0.2">
      <c r="B13" s="239" t="s">
        <v>160</v>
      </c>
      <c r="C13" s="240">
        <v>278</v>
      </c>
    </row>
    <row r="14" spans="2:16" ht="30.95" customHeight="1" x14ac:dyDescent="0.2">
      <c r="B14" s="241" t="s">
        <v>172</v>
      </c>
      <c r="C14" s="242">
        <v>240</v>
      </c>
    </row>
    <row r="15" spans="2:16" ht="12.75" customHeight="1" thickBot="1" x14ac:dyDescent="0.25">
      <c r="B15" s="243"/>
      <c r="C15" s="240"/>
      <c r="D15" s="7"/>
    </row>
    <row r="16" spans="2:16" ht="39.75" customHeight="1" thickTop="1" x14ac:dyDescent="0.2">
      <c r="B16" s="244" t="s">
        <v>22</v>
      </c>
      <c r="C16" s="245">
        <f>(C14*E12/C13)-100</f>
        <v>-13.669064748201436</v>
      </c>
    </row>
    <row r="25" spans="2:3" ht="15.75" thickBot="1" x14ac:dyDescent="0.25"/>
    <row r="26" spans="2:3" x14ac:dyDescent="0.2">
      <c r="B26" s="134" t="s">
        <v>118</v>
      </c>
      <c r="C26" s="141">
        <v>240</v>
      </c>
    </row>
    <row r="27" spans="2:3" x14ac:dyDescent="0.2">
      <c r="B27" s="135" t="s">
        <v>155</v>
      </c>
      <c r="C27" s="142"/>
    </row>
    <row r="28" spans="2:3" x14ac:dyDescent="0.2">
      <c r="B28" s="135" t="s">
        <v>156</v>
      </c>
      <c r="C28" s="142"/>
    </row>
    <row r="29" spans="2:3" ht="15.75" thickBot="1" x14ac:dyDescent="0.25">
      <c r="B29" s="136" t="s">
        <v>157</v>
      </c>
      <c r="C29" s="143"/>
    </row>
    <row r="30" spans="2:3" x14ac:dyDescent="0.2">
      <c r="C30" s="9">
        <f>SUM(C26:C29)</f>
        <v>240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showWhiteSpace="0" view="pageLayout" topLeftCell="A16" zoomScale="75" zoomScaleSheetLayoutView="75" zoomScalePageLayoutView="75" workbookViewId="0">
      <selection activeCell="B23" sqref="B23"/>
    </sheetView>
  </sheetViews>
  <sheetFormatPr baseColWidth="10" defaultRowHeight="15" x14ac:dyDescent="0.2"/>
  <cols>
    <col min="1" max="1" width="5.85546875" style="10" customWidth="1"/>
    <col min="2" max="2" width="26" style="10" customWidth="1"/>
    <col min="3" max="3" width="14.7109375" style="10" customWidth="1"/>
    <col min="4" max="4" width="13.570312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285" t="s">
        <v>173</v>
      </c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112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191" t="s">
        <v>0</v>
      </c>
      <c r="C12" s="192" t="s">
        <v>159</v>
      </c>
      <c r="D12" s="192" t="s">
        <v>162</v>
      </c>
    </row>
    <row r="13" spans="2:16" ht="30.95" customHeight="1" x14ac:dyDescent="0.2">
      <c r="B13" s="246" t="s">
        <v>17</v>
      </c>
      <c r="C13" s="197">
        <v>29</v>
      </c>
      <c r="D13" s="195">
        <v>35</v>
      </c>
    </row>
    <row r="14" spans="2:16" ht="30.95" customHeight="1" x14ac:dyDescent="0.2">
      <c r="B14" s="246" t="s">
        <v>18</v>
      </c>
      <c r="C14" s="197">
        <v>25</v>
      </c>
      <c r="D14" s="195">
        <v>35</v>
      </c>
    </row>
    <row r="15" spans="2:16" ht="46.5" customHeight="1" x14ac:dyDescent="0.2">
      <c r="B15" s="196" t="s">
        <v>19</v>
      </c>
      <c r="C15" s="197">
        <v>20</v>
      </c>
      <c r="D15" s="195">
        <v>31</v>
      </c>
    </row>
    <row r="16" spans="2:16" ht="12.75" customHeight="1" x14ac:dyDescent="0.2">
      <c r="B16" s="198"/>
      <c r="C16" s="199"/>
      <c r="D16" s="199"/>
    </row>
    <row r="17" spans="2:4" ht="30.95" customHeight="1" x14ac:dyDescent="0.2">
      <c r="B17" s="200" t="s">
        <v>5</v>
      </c>
      <c r="C17" s="195">
        <f>C13+C14+C15</f>
        <v>74</v>
      </c>
      <c r="D17" s="195">
        <f>D13+D14+D15</f>
        <v>101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0" zoomScale="75" zoomScaleSheetLayoutView="75" zoomScalePageLayoutView="75" workbookViewId="0">
      <selection activeCell="C13" sqref="C13:C14"/>
    </sheetView>
  </sheetViews>
  <sheetFormatPr baseColWidth="10" defaultRowHeight="15" x14ac:dyDescent="0.2"/>
  <cols>
    <col min="1" max="1" width="26" style="10" customWidth="1"/>
    <col min="2" max="2" width="17.42578125" style="10" customWidth="1"/>
    <col min="3" max="3" width="18.28515625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286" t="s">
        <v>174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113"/>
    </row>
    <row r="11" spans="1:15" ht="15.75" thickBot="1" x14ac:dyDescent="0.25">
      <c r="A11" s="11" t="s">
        <v>8</v>
      </c>
      <c r="B11" s="12"/>
      <c r="C11" s="12"/>
    </row>
    <row r="12" spans="1:15" ht="36" customHeight="1" x14ac:dyDescent="0.2">
      <c r="A12" s="191" t="s">
        <v>0</v>
      </c>
      <c r="B12" s="192" t="s">
        <v>159</v>
      </c>
      <c r="C12" s="192" t="s">
        <v>162</v>
      </c>
    </row>
    <row r="13" spans="1:15" ht="30.95" customHeight="1" x14ac:dyDescent="0.2">
      <c r="A13" s="193" t="s">
        <v>20</v>
      </c>
      <c r="B13" s="194">
        <v>941</v>
      </c>
      <c r="C13" s="195">
        <v>682</v>
      </c>
    </row>
    <row r="14" spans="1:15" ht="30.95" customHeight="1" x14ac:dyDescent="0.2">
      <c r="A14" s="196" t="s">
        <v>21</v>
      </c>
      <c r="B14" s="197">
        <v>351</v>
      </c>
      <c r="C14" s="195">
        <v>623</v>
      </c>
    </row>
    <row r="15" spans="1:15" ht="30.95" customHeight="1" x14ac:dyDescent="0.2">
      <c r="A15" s="196"/>
      <c r="B15" s="195"/>
      <c r="C15" s="195"/>
    </row>
    <row r="16" spans="1:15" ht="12.75" customHeight="1" x14ac:dyDescent="0.2">
      <c r="A16" s="198"/>
      <c r="B16" s="199"/>
      <c r="C16" s="199"/>
    </row>
    <row r="17" spans="1:3" ht="30.95" customHeight="1" x14ac:dyDescent="0.2">
      <c r="A17" s="200" t="s">
        <v>5</v>
      </c>
      <c r="B17" s="201">
        <f>B13+B14+B15</f>
        <v>1292</v>
      </c>
      <c r="C17" s="201">
        <f>C13+C14+C15</f>
        <v>1305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>
      <c r="A20" s="14"/>
      <c r="B20" s="15"/>
      <c r="C20" s="15"/>
    </row>
    <row r="21" spans="1:3" ht="30.95" customHeight="1" thickBot="1" x14ac:dyDescent="0.25">
      <c r="A21" s="14"/>
      <c r="B21" s="15"/>
      <c r="C21" s="15"/>
    </row>
    <row r="22" spans="1:3" ht="30.95" customHeight="1" thickBot="1" x14ac:dyDescent="0.3">
      <c r="A22" s="287" t="s">
        <v>116</v>
      </c>
      <c r="B22" s="288"/>
      <c r="C22" s="15"/>
    </row>
    <row r="23" spans="1:3" ht="27" customHeight="1" x14ac:dyDescent="0.2">
      <c r="A23" s="178" t="s">
        <v>98</v>
      </c>
      <c r="B23" s="267">
        <v>1129</v>
      </c>
      <c r="C23" s="15"/>
    </row>
    <row r="24" spans="1:3" ht="21.75" customHeight="1" thickBot="1" x14ac:dyDescent="0.25">
      <c r="A24" s="179" t="s">
        <v>99</v>
      </c>
      <c r="B24" s="267">
        <v>151</v>
      </c>
      <c r="C24" s="15"/>
    </row>
    <row r="25" spans="1:3" ht="13.5" customHeight="1" thickBot="1" x14ac:dyDescent="0.25">
      <c r="A25" s="176"/>
      <c r="B25" s="177"/>
      <c r="C25" s="15"/>
    </row>
    <row r="26" spans="1:3" ht="24" customHeight="1" x14ac:dyDescent="0.25">
      <c r="A26" s="289" t="s">
        <v>105</v>
      </c>
      <c r="B26" s="290"/>
      <c r="C26" s="15"/>
    </row>
    <row r="27" spans="1:3" ht="30.95" customHeight="1" x14ac:dyDescent="0.2">
      <c r="A27" s="180" t="s">
        <v>98</v>
      </c>
      <c r="B27" s="267">
        <v>20</v>
      </c>
      <c r="C27" s="15"/>
    </row>
    <row r="28" spans="1:3" ht="24.75" customHeight="1" thickBot="1" x14ac:dyDescent="0.25">
      <c r="A28" s="179" t="s">
        <v>99</v>
      </c>
      <c r="B28" s="268">
        <v>5</v>
      </c>
      <c r="C28" s="15"/>
    </row>
    <row r="29" spans="1:3" ht="30.95" customHeight="1" thickBot="1" x14ac:dyDescent="0.25">
      <c r="B29" s="266">
        <f>B23+B24+B27+B28</f>
        <v>1305</v>
      </c>
      <c r="C29" s="15"/>
    </row>
    <row r="30" spans="1:3" ht="30.95" customHeight="1" x14ac:dyDescent="0.2">
      <c r="A30" s="14"/>
      <c r="B30" s="15"/>
      <c r="C30" s="15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showGridLines="0" view="pageLayout" topLeftCell="A7" zoomScaleNormal="100" workbookViewId="0">
      <selection activeCell="I11" sqref="I11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ht="12.75" customHeight="1" x14ac:dyDescent="0.2">
      <c r="C3" s="291" t="s">
        <v>175</v>
      </c>
      <c r="D3" s="291"/>
      <c r="E3" s="291"/>
      <c r="F3" s="291"/>
      <c r="G3" s="291"/>
      <c r="H3" s="291"/>
      <c r="I3" s="291"/>
      <c r="J3" s="264"/>
    </row>
    <row r="4" spans="2:12" ht="12.75" customHeight="1" x14ac:dyDescent="0.2">
      <c r="C4" s="291"/>
      <c r="D4" s="291"/>
      <c r="E4" s="291"/>
      <c r="F4" s="291"/>
      <c r="G4" s="291"/>
      <c r="H4" s="291"/>
      <c r="I4" s="291"/>
      <c r="J4" s="264"/>
    </row>
    <row r="8" spans="2:12" ht="18" thickBot="1" x14ac:dyDescent="0.35"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</row>
    <row r="9" spans="2:12" s="121" customFormat="1" ht="33" customHeight="1" thickBot="1" x14ac:dyDescent="0.35">
      <c r="B9" s="168" t="s">
        <v>24</v>
      </c>
      <c r="C9" s="169" t="s">
        <v>127</v>
      </c>
      <c r="D9" s="170" t="s">
        <v>128</v>
      </c>
      <c r="E9" s="170" t="s">
        <v>129</v>
      </c>
      <c r="F9" s="171" t="s">
        <v>130</v>
      </c>
      <c r="G9" s="171" t="s">
        <v>131</v>
      </c>
      <c r="H9" s="172" t="s">
        <v>132</v>
      </c>
      <c r="I9" s="173" t="s">
        <v>143</v>
      </c>
      <c r="J9" s="174" t="s">
        <v>136</v>
      </c>
      <c r="K9" s="139"/>
      <c r="L9" s="139"/>
    </row>
    <row r="10" spans="2:12" ht="18" thickBot="1" x14ac:dyDescent="0.35">
      <c r="B10" s="162" t="s">
        <v>123</v>
      </c>
      <c r="C10" s="140">
        <v>446</v>
      </c>
      <c r="D10" s="140"/>
      <c r="E10" s="140">
        <v>3</v>
      </c>
      <c r="F10" s="140"/>
      <c r="G10" s="140">
        <v>7</v>
      </c>
      <c r="H10" s="158">
        <v>2</v>
      </c>
      <c r="I10" s="158">
        <v>2</v>
      </c>
      <c r="J10" s="167">
        <f>SUM(C10:I10)</f>
        <v>460</v>
      </c>
      <c r="K10" s="137"/>
      <c r="L10" s="137"/>
    </row>
    <row r="11" spans="2:12" ht="10.5" customHeight="1" thickBot="1" x14ac:dyDescent="0.35">
      <c r="B11" s="163"/>
      <c r="C11" s="138"/>
      <c r="D11" s="138"/>
      <c r="E11" s="138"/>
      <c r="F11" s="138"/>
      <c r="G11" s="138"/>
      <c r="H11" s="146"/>
      <c r="I11" s="146"/>
      <c r="J11" s="167"/>
      <c r="K11" s="137"/>
      <c r="L11" s="137"/>
    </row>
    <row r="12" spans="2:12" ht="18" thickBot="1" x14ac:dyDescent="0.35">
      <c r="B12" s="163" t="s">
        <v>124</v>
      </c>
      <c r="C12" s="138">
        <v>33</v>
      </c>
      <c r="D12" s="138"/>
      <c r="E12" s="138">
        <v>0</v>
      </c>
      <c r="F12" s="138"/>
      <c r="G12" s="138">
        <v>2</v>
      </c>
      <c r="H12" s="146"/>
      <c r="I12" s="146"/>
      <c r="J12" s="167">
        <f t="shared" ref="J12:J16" si="0">SUM(C12:I12)</f>
        <v>35</v>
      </c>
      <c r="K12" s="137"/>
      <c r="L12" s="137"/>
    </row>
    <row r="13" spans="2:12" ht="6.75" customHeight="1" thickBot="1" x14ac:dyDescent="0.35">
      <c r="B13" s="163"/>
      <c r="C13" s="138"/>
      <c r="D13" s="138"/>
      <c r="E13" s="138"/>
      <c r="F13" s="138"/>
      <c r="G13" s="138"/>
      <c r="H13" s="146"/>
      <c r="I13" s="146"/>
      <c r="J13" s="167"/>
      <c r="K13" s="137"/>
      <c r="L13" s="137"/>
    </row>
    <row r="14" spans="2:12" ht="18" thickBot="1" x14ac:dyDescent="0.35">
      <c r="B14" s="163" t="s">
        <v>125</v>
      </c>
      <c r="C14" s="138">
        <v>3</v>
      </c>
      <c r="D14" s="138"/>
      <c r="E14" s="138">
        <v>17</v>
      </c>
      <c r="F14" s="138"/>
      <c r="G14" s="138">
        <v>0</v>
      </c>
      <c r="H14" s="146"/>
      <c r="I14" s="146"/>
      <c r="J14" s="167">
        <f t="shared" si="0"/>
        <v>20</v>
      </c>
      <c r="K14" s="137"/>
      <c r="L14" s="137"/>
    </row>
    <row r="15" spans="2:12" ht="9" customHeight="1" thickBot="1" x14ac:dyDescent="0.35">
      <c r="B15" s="163"/>
      <c r="C15" s="138"/>
      <c r="D15" s="138"/>
      <c r="E15" s="138"/>
      <c r="F15" s="138"/>
      <c r="G15" s="138"/>
      <c r="H15" s="146"/>
      <c r="I15" s="146"/>
      <c r="J15" s="167"/>
      <c r="K15" s="137"/>
      <c r="L15" s="137"/>
    </row>
    <row r="16" spans="2:12" ht="18" thickBot="1" x14ac:dyDescent="0.35">
      <c r="B16" s="164" t="s">
        <v>126</v>
      </c>
      <c r="C16" s="165">
        <v>0</v>
      </c>
      <c r="D16" s="165"/>
      <c r="E16" s="165">
        <v>3</v>
      </c>
      <c r="F16" s="165"/>
      <c r="G16" s="165">
        <v>0</v>
      </c>
      <c r="H16" s="166"/>
      <c r="I16" s="166"/>
      <c r="J16" s="167">
        <f t="shared" si="0"/>
        <v>3</v>
      </c>
      <c r="K16" s="137"/>
      <c r="L16" s="137"/>
    </row>
    <row r="17" spans="2:12" ht="36" customHeight="1" x14ac:dyDescent="0.3">
      <c r="B17" s="145"/>
      <c r="C17" s="159">
        <f>SUM(C10:C16)</f>
        <v>482</v>
      </c>
      <c r="D17" s="160">
        <f t="shared" ref="D17:I17" si="1">SUM(D10:D16)</f>
        <v>0</v>
      </c>
      <c r="E17" s="160">
        <f t="shared" si="1"/>
        <v>23</v>
      </c>
      <c r="F17" s="160">
        <f t="shared" si="1"/>
        <v>0</v>
      </c>
      <c r="G17" s="160">
        <f t="shared" si="1"/>
        <v>9</v>
      </c>
      <c r="H17" s="161">
        <f t="shared" si="1"/>
        <v>2</v>
      </c>
      <c r="I17" s="161">
        <f t="shared" si="1"/>
        <v>2</v>
      </c>
      <c r="J17" s="167">
        <f>SUM(C17:I17)</f>
        <v>518</v>
      </c>
      <c r="K17" s="137"/>
      <c r="L17" s="137"/>
    </row>
    <row r="18" spans="2:12" ht="17.25" x14ac:dyDescent="0.3"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</row>
    <row r="19" spans="2:12" ht="17.25" x14ac:dyDescent="0.3">
      <c r="B19" s="137"/>
      <c r="C19" s="137"/>
      <c r="D19" s="137"/>
      <c r="E19" s="137"/>
      <c r="F19" s="137"/>
      <c r="G19" s="137"/>
      <c r="H19" s="137"/>
      <c r="I19" s="137"/>
      <c r="J19" s="137"/>
      <c r="K19" s="137"/>
      <c r="L19" s="137"/>
    </row>
    <row r="20" spans="2:12" ht="17.25" x14ac:dyDescent="0.3"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</row>
    <row r="21" spans="2:12" ht="17.25" x14ac:dyDescent="0.3"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</row>
    <row r="22" spans="2:12" ht="17.25" x14ac:dyDescent="0.3"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</row>
    <row r="23" spans="2:12" ht="17.25" x14ac:dyDescent="0.3"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</row>
    <row r="24" spans="2:12" ht="17.25" x14ac:dyDescent="0.3"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</row>
    <row r="25" spans="2:12" ht="17.25" x14ac:dyDescent="0.3"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</row>
    <row r="26" spans="2:12" ht="17.25" x14ac:dyDescent="0.3">
      <c r="K26" s="137"/>
      <c r="L26" s="137"/>
    </row>
    <row r="27" spans="2:12" ht="17.25" x14ac:dyDescent="0.3">
      <c r="K27" s="137"/>
      <c r="L27" s="137"/>
    </row>
  </sheetData>
  <mergeCells count="1">
    <mergeCell ref="C3:I4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showGridLines="0" view="pageLayout" topLeftCell="A4" zoomScaleNormal="100" workbookViewId="0">
      <selection activeCell="H13" sqref="H13"/>
    </sheetView>
  </sheetViews>
  <sheetFormatPr baseColWidth="10" defaultRowHeight="12.75" x14ac:dyDescent="0.2"/>
  <cols>
    <col min="1" max="1" width="6" customWidth="1"/>
    <col min="2" max="2" width="20.42578125" bestFit="1" customWidth="1"/>
    <col min="5" max="5" width="10.7109375" customWidth="1"/>
  </cols>
  <sheetData>
    <row r="1" spans="2:10" ht="21.75" customHeight="1" x14ac:dyDescent="0.2"/>
    <row r="2" spans="2:10" ht="12.75" customHeight="1" x14ac:dyDescent="0.2">
      <c r="B2" s="265"/>
      <c r="C2" s="265"/>
      <c r="D2" s="265"/>
      <c r="E2" s="265"/>
      <c r="F2" s="265"/>
      <c r="G2" s="265"/>
      <c r="H2" s="265"/>
    </row>
    <row r="3" spans="2:10" ht="12.75" customHeight="1" x14ac:dyDescent="0.2">
      <c r="B3" s="265"/>
      <c r="C3" s="292" t="s">
        <v>152</v>
      </c>
      <c r="D3" s="292"/>
      <c r="E3" s="292"/>
      <c r="F3" s="292"/>
      <c r="G3" s="292"/>
      <c r="H3" s="292"/>
      <c r="I3" s="292"/>
      <c r="J3" s="292"/>
    </row>
    <row r="4" spans="2:10" ht="12.75" customHeight="1" x14ac:dyDescent="0.2">
      <c r="B4" s="265"/>
      <c r="C4" s="292"/>
      <c r="D4" s="292"/>
      <c r="E4" s="292"/>
      <c r="F4" s="292"/>
      <c r="G4" s="292"/>
      <c r="H4" s="292"/>
      <c r="I4" s="292"/>
      <c r="J4" s="292"/>
    </row>
    <row r="5" spans="2:10" ht="24.75" customHeight="1" x14ac:dyDescent="0.2"/>
    <row r="6" spans="2:10" ht="13.5" thickBot="1" x14ac:dyDescent="0.25"/>
    <row r="7" spans="2:10" ht="12.75" customHeight="1" x14ac:dyDescent="0.2">
      <c r="B7" s="297" t="s">
        <v>113</v>
      </c>
      <c r="C7" s="298"/>
      <c r="D7" s="299"/>
      <c r="F7" s="297" t="s">
        <v>114</v>
      </c>
      <c r="G7" s="298"/>
      <c r="H7" s="298"/>
      <c r="I7" s="298"/>
      <c r="J7" s="299"/>
    </row>
    <row r="8" spans="2:10" ht="27.75" customHeight="1" thickBot="1" x14ac:dyDescent="0.25">
      <c r="B8" s="300"/>
      <c r="C8" s="301"/>
      <c r="D8" s="302"/>
      <c r="F8" s="306"/>
      <c r="G8" s="307"/>
      <c r="H8" s="307"/>
      <c r="I8" s="307"/>
      <c r="J8" s="308"/>
    </row>
    <row r="9" spans="2:10" s="114" customFormat="1" ht="15.75" customHeight="1" thickBot="1" x14ac:dyDescent="0.3">
      <c r="B9" s="303" t="s">
        <v>176</v>
      </c>
      <c r="C9" s="304"/>
      <c r="D9" s="305"/>
      <c r="F9" s="309" t="s">
        <v>177</v>
      </c>
      <c r="G9" s="310"/>
      <c r="H9" s="310"/>
      <c r="I9" s="310"/>
      <c r="J9" s="311"/>
    </row>
    <row r="10" spans="2:10" ht="8.25" customHeight="1" x14ac:dyDescent="0.2"/>
    <row r="11" spans="2:10" ht="13.5" thickBot="1" x14ac:dyDescent="0.25"/>
    <row r="12" spans="2:10" ht="15.75" x14ac:dyDescent="0.25">
      <c r="B12" s="115" t="s">
        <v>25</v>
      </c>
      <c r="C12" s="118">
        <v>1</v>
      </c>
      <c r="F12" s="312" t="s">
        <v>190</v>
      </c>
      <c r="G12" s="313"/>
      <c r="H12" s="202">
        <v>5</v>
      </c>
    </row>
    <row r="13" spans="2:10" ht="15.75" x14ac:dyDescent="0.25">
      <c r="B13" s="116"/>
      <c r="C13" s="119"/>
      <c r="F13" s="295"/>
      <c r="G13" s="296"/>
      <c r="H13" s="119"/>
    </row>
    <row r="14" spans="2:10" ht="15.75" x14ac:dyDescent="0.25">
      <c r="B14" s="116" t="s">
        <v>106</v>
      </c>
      <c r="C14" s="119"/>
      <c r="F14" s="295" t="s">
        <v>106</v>
      </c>
      <c r="G14" s="296"/>
      <c r="H14" s="119"/>
    </row>
    <row r="15" spans="2:10" ht="15.75" x14ac:dyDescent="0.25">
      <c r="B15" s="116"/>
      <c r="C15" s="119"/>
      <c r="F15" s="295"/>
      <c r="G15" s="296"/>
      <c r="H15" s="119"/>
    </row>
    <row r="16" spans="2:10" ht="16.5" thickBot="1" x14ac:dyDescent="0.3">
      <c r="B16" s="116" t="s">
        <v>23</v>
      </c>
      <c r="C16" s="119"/>
      <c r="F16" s="293" t="s">
        <v>23</v>
      </c>
      <c r="G16" s="294"/>
      <c r="H16" s="120"/>
    </row>
    <row r="17" spans="2:8" ht="16.5" thickBot="1" x14ac:dyDescent="0.3">
      <c r="B17" s="117" t="s">
        <v>146</v>
      </c>
      <c r="C17" s="120"/>
      <c r="G17" s="122"/>
    </row>
    <row r="18" spans="2:8" ht="15.75" x14ac:dyDescent="0.25">
      <c r="C18" s="122">
        <f>SUM(C12:C17)</f>
        <v>1</v>
      </c>
      <c r="H18" s="122">
        <f>SUM(H11:H16)</f>
        <v>5</v>
      </c>
    </row>
    <row r="19" spans="2:8" ht="7.5" customHeight="1" x14ac:dyDescent="0.2"/>
    <row r="20" spans="2:8" ht="19.5" customHeight="1" x14ac:dyDescent="0.2"/>
    <row r="21" spans="2:8" ht="13.5" customHeight="1" x14ac:dyDescent="0.2"/>
    <row r="22" spans="2:8" s="114" customFormat="1" ht="14.25" x14ac:dyDescent="0.2"/>
    <row r="24" spans="2:8" ht="3" customHeight="1" x14ac:dyDescent="0.2"/>
    <row r="36" ht="25.5" customHeight="1" x14ac:dyDescent="0.2"/>
  </sheetData>
  <mergeCells count="10">
    <mergeCell ref="C3:J4"/>
    <mergeCell ref="F16:G16"/>
    <mergeCell ref="F13:G13"/>
    <mergeCell ref="F15:G15"/>
    <mergeCell ref="B7:D8"/>
    <mergeCell ref="B9:D9"/>
    <mergeCell ref="F7:J8"/>
    <mergeCell ref="F9:J9"/>
    <mergeCell ref="F12:G12"/>
    <mergeCell ref="F14:G14"/>
  </mergeCells>
  <pageMargins left="0.2" right="0.2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"/>
  <sheetViews>
    <sheetView showGridLines="0" tabSelected="1" view="pageLayout" zoomScaleNormal="100" workbookViewId="0">
      <selection activeCell="B30" sqref="B30"/>
    </sheetView>
  </sheetViews>
  <sheetFormatPr baseColWidth="10" defaultRowHeight="12.75" x14ac:dyDescent="0.2"/>
  <cols>
    <col min="1" max="1" width="3" customWidth="1"/>
    <col min="2" max="2" width="68.85546875" customWidth="1"/>
    <col min="3" max="3" width="15.5703125" customWidth="1"/>
    <col min="4" max="4" width="12.85546875" customWidth="1"/>
  </cols>
  <sheetData>
    <row r="8" spans="1:7" ht="36.75" customHeight="1" x14ac:dyDescent="0.25">
      <c r="A8" s="314" t="s">
        <v>117</v>
      </c>
      <c r="B8" s="314"/>
      <c r="C8" s="314"/>
      <c r="D8" s="96"/>
      <c r="E8" s="96"/>
      <c r="F8" s="96"/>
      <c r="G8" s="96"/>
    </row>
    <row r="9" spans="1:7" ht="13.5" thickBot="1" x14ac:dyDescent="0.25"/>
    <row r="10" spans="1:7" ht="31.5" customHeight="1" thickBot="1" x14ac:dyDescent="0.4">
      <c r="B10" s="315" t="s">
        <v>147</v>
      </c>
      <c r="C10" s="316"/>
    </row>
    <row r="11" spans="1:7" ht="15.75" thickBot="1" x14ac:dyDescent="0.3">
      <c r="B11" s="153" t="s">
        <v>101</v>
      </c>
      <c r="C11" s="157" t="s">
        <v>102</v>
      </c>
    </row>
    <row r="12" spans="1:7" ht="15.75" thickBot="1" x14ac:dyDescent="0.3">
      <c r="B12" s="155" t="s">
        <v>141</v>
      </c>
      <c r="C12" s="156"/>
    </row>
    <row r="13" spans="1:7" ht="15" x14ac:dyDescent="0.25">
      <c r="B13" s="154"/>
      <c r="C13" s="99"/>
    </row>
    <row r="14" spans="1:7" ht="15" x14ac:dyDescent="0.25">
      <c r="B14" s="100" t="s">
        <v>178</v>
      </c>
      <c r="C14" s="101">
        <v>2</v>
      </c>
    </row>
    <row r="15" spans="1:7" ht="15" x14ac:dyDescent="0.25">
      <c r="B15" s="98" t="s">
        <v>179</v>
      </c>
      <c r="C15" s="97">
        <v>2</v>
      </c>
    </row>
    <row r="16" spans="1:7" ht="15" x14ac:dyDescent="0.25">
      <c r="B16" s="98" t="s">
        <v>180</v>
      </c>
      <c r="C16" s="97">
        <v>3</v>
      </c>
    </row>
    <row r="17" spans="2:5" ht="15" x14ac:dyDescent="0.25">
      <c r="B17" s="98" t="s">
        <v>181</v>
      </c>
      <c r="C17" s="97">
        <v>2</v>
      </c>
      <c r="E17" t="s">
        <v>151</v>
      </c>
    </row>
    <row r="18" spans="2:5" ht="15" x14ac:dyDescent="0.25">
      <c r="B18" s="98" t="s">
        <v>182</v>
      </c>
      <c r="C18" s="188">
        <v>1</v>
      </c>
    </row>
    <row r="19" spans="2:5" ht="15" x14ac:dyDescent="0.25">
      <c r="B19" s="98" t="s">
        <v>183</v>
      </c>
      <c r="C19" s="97">
        <v>2</v>
      </c>
    </row>
    <row r="20" spans="2:5" ht="15" x14ac:dyDescent="0.25">
      <c r="B20" s="98" t="s">
        <v>184</v>
      </c>
      <c r="C20" s="188">
        <v>2</v>
      </c>
    </row>
    <row r="21" spans="2:5" ht="15.75" thickBot="1" x14ac:dyDescent="0.3">
      <c r="B21" s="98" t="s">
        <v>185</v>
      </c>
      <c r="C21" s="188">
        <v>1</v>
      </c>
    </row>
    <row r="22" spans="2:5" ht="15.75" thickBot="1" x14ac:dyDescent="0.3">
      <c r="B22" s="155" t="s">
        <v>142</v>
      </c>
      <c r="C22" s="156"/>
    </row>
    <row r="23" spans="2:5" ht="15" x14ac:dyDescent="0.25">
      <c r="B23" s="98" t="s">
        <v>186</v>
      </c>
      <c r="C23" s="188">
        <v>5</v>
      </c>
    </row>
    <row r="24" spans="2:5" ht="15" x14ac:dyDescent="0.25">
      <c r="B24" s="98" t="s">
        <v>187</v>
      </c>
      <c r="C24" s="97">
        <v>2</v>
      </c>
    </row>
    <row r="25" spans="2:5" ht="15" x14ac:dyDescent="0.25">
      <c r="B25" s="98" t="s">
        <v>188</v>
      </c>
      <c r="C25" s="188">
        <v>7</v>
      </c>
    </row>
    <row r="26" spans="2:5" ht="15" x14ac:dyDescent="0.25">
      <c r="B26" s="98" t="s">
        <v>189</v>
      </c>
      <c r="C26" s="97">
        <v>28</v>
      </c>
    </row>
    <row r="27" spans="2:5" ht="15" x14ac:dyDescent="0.25">
      <c r="B27" s="98"/>
      <c r="C27" s="97"/>
    </row>
    <row r="28" spans="2:5" ht="15" x14ac:dyDescent="0.25">
      <c r="B28" s="98"/>
      <c r="C28" s="97"/>
    </row>
    <row r="29" spans="2:5" ht="15" x14ac:dyDescent="0.25">
      <c r="B29" s="100"/>
      <c r="C29" s="101"/>
    </row>
    <row r="30" spans="2:5" ht="20.25" customHeight="1" x14ac:dyDescent="0.2"/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JUZG COLEGIADO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2020-10-09T02:23:48Z</cp:lastPrinted>
  <dcterms:created xsi:type="dcterms:W3CDTF">2014-01-30T18:25:03Z</dcterms:created>
  <dcterms:modified xsi:type="dcterms:W3CDTF">2021-10-13T22:00:16Z</dcterms:modified>
</cp:coreProperties>
</file>